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HƯƠNG\năm 2025\kế hoạch rà soat ng nghien\báo cáo ngày\biểu mẫu ngày\"/>
    </mc:Choice>
  </mc:AlternateContent>
  <xr:revisionPtr revIDLastSave="0" documentId="13_ncr:1_{3114C594-2D67-42DE-81E8-5C3FA75C9861}"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2" i="14" l="1"/>
  <c r="U23" i="14"/>
  <c r="S21" i="14"/>
  <c r="S16" i="14"/>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W9" i="2"/>
  <c r="W10" i="2"/>
  <c r="W11" i="2"/>
  <c r="W12" i="2"/>
  <c r="W13" i="2"/>
  <c r="W16" i="2"/>
  <c r="W17" i="2"/>
  <c r="W18" i="2"/>
  <c r="W19" i="2"/>
  <c r="W20" i="2"/>
  <c r="W21" i="2"/>
  <c r="W23" i="2"/>
  <c r="W24" i="2"/>
  <c r="W8" i="2"/>
  <c r="O23" i="14"/>
  <c r="P23" i="14" s="1"/>
  <c r="N23" i="14"/>
  <c r="F23" i="14"/>
  <c r="J23" i="14" s="1"/>
  <c r="K23" i="14" s="1"/>
  <c r="F10" i="14"/>
  <c r="F11" i="14"/>
  <c r="F12" i="14"/>
  <c r="F13" i="14"/>
  <c r="F14"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P16" i="14"/>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AN8" i="2"/>
  <c r="O25" i="2"/>
  <c r="P25" i="2"/>
  <c r="Q25" i="2"/>
  <c r="R25" i="2"/>
  <c r="S25" i="2"/>
  <c r="T25" i="2"/>
  <c r="V25" i="2"/>
  <c r="X25" i="2"/>
  <c r="Y25" i="2"/>
  <c r="Z25" i="2"/>
  <c r="AA25" i="2"/>
  <c r="AB25" i="2"/>
  <c r="AC25" i="2"/>
  <c r="AE25" i="2"/>
  <c r="U9" i="2"/>
  <c r="U10" i="2"/>
  <c r="U11" i="2"/>
  <c r="U12" i="2"/>
  <c r="U13" i="2"/>
  <c r="U14" i="2"/>
  <c r="W14" i="2" s="1"/>
  <c r="U15" i="2"/>
  <c r="W15" i="2" s="1"/>
  <c r="U16" i="2"/>
  <c r="U17" i="2"/>
  <c r="U18" i="2"/>
  <c r="U19" i="2"/>
  <c r="U20" i="2"/>
  <c r="U21" i="2"/>
  <c r="U22" i="2"/>
  <c r="W22" i="2" s="1"/>
  <c r="U23" i="2"/>
  <c r="U24" i="2"/>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K22" i="2" s="1"/>
  <c r="E23" i="2"/>
  <c r="K23" i="2" s="1"/>
  <c r="L23" i="2" s="1"/>
  <c r="E24" i="2"/>
  <c r="K24" i="2" s="1"/>
  <c r="L24" i="2" s="1"/>
  <c r="E8" i="2"/>
  <c r="M25" i="2"/>
  <c r="N25" i="2"/>
  <c r="K9" i="2"/>
  <c r="L9" i="2" s="1"/>
  <c r="K10" i="2"/>
  <c r="AN10" i="2" s="1"/>
  <c r="K13" i="2"/>
  <c r="L13" i="2" s="1"/>
  <c r="K14" i="2"/>
  <c r="K17" i="2"/>
  <c r="L17" i="2" s="1"/>
  <c r="K18" i="2"/>
  <c r="L18" i="2" s="1"/>
  <c r="K21" i="2"/>
  <c r="L21" i="2" s="1"/>
  <c r="K8" i="2"/>
  <c r="L8" i="2" s="1"/>
  <c r="AN22" i="2" l="1"/>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<sst xmlns="http://schemas.openxmlformats.org/spreadsheetml/2006/main" count="375" uniqueCount="120">
  <si>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</si>
  <si>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</si>
  <si>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</si>
  <si>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</si>
  <si>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</si>
  <si>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</si>
  <si>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</si>
  <si>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</si>
  <si>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</si>
  <si>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</si>
  <si>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</si>
  <si>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</si>
  <si>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</si>
  <si>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</si>
  <si>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</si>
  <si>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</si>
  <si>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</si>
  <si>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</si>
  <si>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</si>
  <si>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</si>
  <si>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</si>
  <si>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</si>
  <si>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</si>
  <si>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</si>
  <si>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</si>
  <si>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</si>
  <si>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</si>
  <si>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</si>
  <si>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</si>
  <si>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</si>
  <si>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</si>
  <si>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</si>
  <si>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</si>
  <si>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</si>
  <si>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</si>
  <si>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</si>
  <si>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</si>
  <si>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</si>
  <si>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</si>
  <si>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</si>
  <si>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</si>
  <si>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</si>
  <si>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</si>
  <si>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</si>
  <si>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</si>
  <si>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</si>
  <si>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</si>
  <si>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</si>
  <si>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</si>
  <si>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</si>
  <si>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</si>
  <si>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</si>
  <si>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</si>
  <si>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</si>
  <si>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</si>
  <si>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</si>
  <si>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</si>
  <si>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</si>
  <si>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</si>
  <si>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</si>
  <si>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</si>
  <si>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</si>
  <si>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</si>
  <si>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</si>
  <si>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</si>
  <si>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</si>
  <si>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</si>
  <si>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</si>
  <si>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</si>
  <si>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</si>
  <si>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</si>
  <si>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</si>
  <si>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</si>
  <si>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</si>
  <si>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</si>
  <si>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</si>
  <si>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</si>
  <si>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</si>
  <si>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</si>
  <si>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</si>
  <si>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</si>
  <si>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</si>
  <si>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</si>
  <si>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</si>
  <si>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</si>
  <si>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</si>
  <si>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</si>
  <si>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</si>
  <si>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</si>
  <si>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</si>
  <si>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</si>
  <si>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</si>
  <si>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</si>
  <si>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</si>
  <si>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</si>
  <si>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</si>
  <si>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</si>
  <si>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</si>
  <si>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</si>
  <si>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</si>
  <si>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</si>
  <si>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</si>
  <si>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Tổng số người Test từ 15/10/2024 đến ngày 23/12/2024</t>
  </si>
  <si>
    <t>Bị bắt</t>
  </si>
  <si>
    <r>
      <t xml:space="preserve">KẾT QUẢ TEST CHẤT MA TÚY TRONG CƠ THỂ
</t>
    </r>
    <r>
      <rPr>
        <i/>
        <sz val="14"/>
        <color theme="1"/>
        <rFont val="Times New Roman"/>
        <family val="1"/>
      </rPr>
      <t>(Từ ngày 25/12/2024 đến ngày 26/12/2024)</t>
    </r>
  </si>
  <si>
    <t>Tổng số lượt Test từ 15/10/2024 đến ngày 24/12/2024</t>
  </si>
  <si>
    <t>Số Test trong ngày 25/12/2024</t>
  </si>
  <si>
    <t>chết</t>
  </si>
  <si>
    <t>Số liệu ngày 26/12/2024</t>
  </si>
  <si>
    <t>Số hiện hành 
đến ngày 27/12/2024</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</si>
  <si>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26/12/2024 đến ngày 27/12/2024)</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</si>
  <si>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26/12/2024 đến ngày 27/12/2024)</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</si>
  <si>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26/12/2024 đến ngày 27/12/2024)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</si>
  <si>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26/12/2024 đến ngày 27/12/2024)</t>
    </r>
  </si>
  <si>
    <r>
      <rPr>
        <b/>
        <sz val="16"/>
        <rFont val="Times New Roman"/>
        <family val="1"/>
      </rPr>
      <t>THỐNG KÊ SỐ LIỆU RÀ SOÁT ĐIỂM PHỨC TẠP</t>
    </r>
    <r>
      <rPr>
        <sz val="16"/>
        <rFont val="Times New Roman"/>
        <family val="1"/>
      </rPr>
      <t xml:space="preserve">
</t>
    </r>
    <r>
      <rPr>
        <i/>
        <sz val="16"/>
        <rFont val="Times New Roman"/>
        <family val="1"/>
      </rPr>
      <t>(Từ ngày 26/12/2024 đến ngày 27/12/2024)</t>
    </r>
  </si>
  <si>
    <t xml:space="preserve"> Số liệu ngày 26/12/2024</t>
  </si>
  <si>
    <r>
      <rPr>
        <b/>
        <sz val="16"/>
        <rFont val="Times New Roman"/>
        <family val="1"/>
      </rPr>
      <t>THỐNG KÊ SỐ LIỆU RÀ SOÁT ĐIỂM NGUY CƠ</t>
    </r>
    <r>
      <rPr>
        <sz val="16"/>
        <rFont val="Times New Roman"/>
        <family val="1"/>
      </rPr>
      <t xml:space="preserve">
</t>
    </r>
    <r>
      <rPr>
        <i/>
        <sz val="16"/>
        <rFont val="Times New Roman"/>
        <family val="1"/>
      </rPr>
      <t>(Từ ngày 26/12/2024 đến ngày 27/12/2024)</t>
    </r>
  </si>
  <si>
    <t>bị bắt</t>
  </si>
  <si>
    <r>
      <rPr>
        <b/>
        <sz val="16"/>
        <rFont val="Times New Roman"/>
        <family val="1"/>
      </rPr>
      <t>THỐNG KÊ SỐ LIỆU ĐỐI TƯỢNG BÁN LẺ</t>
    </r>
    <r>
      <rPr>
        <sz val="16"/>
        <rFont val="Times New Roman"/>
        <family val="1"/>
      </rPr>
      <t xml:space="preserve">
</t>
    </r>
    <r>
      <rPr>
        <i/>
        <sz val="16"/>
        <rFont val="Times New Roman"/>
        <family val="1"/>
      </rPr>
      <t>(Từ ngày 26/12/2024 đến ngày 27/12/2024)</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</si>
  <si>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26/12/2024 đến ngày 27/12/2024)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</si>
</sst>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0">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H1" zoomScale="70" zoomScaleNormal="70" zoomScaleSheetLayoutView="50" workbookViewId="0">
      <selection activeCell="AH8" sqref="AH8"/>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6" t="s">
        <v>74</v>
      </c>
      <c r="C1" s="76"/>
      <c r="D1" s="76"/>
      <c r="E1" s="76"/>
      <c r="F1" s="76"/>
      <c r="G1" s="76"/>
      <c r="H1" s="45"/>
      <c r="I1" s="45"/>
      <c r="J1" s="45"/>
      <c r="K1" s="45"/>
      <c r="L1" s="45"/>
      <c r="M1" s="45"/>
      <c r="N1" s="45"/>
      <c r="O1" s="75" t="s">
        <v>73</v>
      </c>
      <c r="P1" s="75"/>
      <c r="Q1" s="75"/>
      <c r="R1" s="75"/>
      <c r="S1" s="75"/>
      <c r="T1" s="75"/>
      <c r="U1" s="75"/>
      <c r="V1" s="75"/>
      <c r="W1" s="75"/>
      <c r="X1" s="75"/>
      <c r="Y1" s="75"/>
      <c r="Z1" s="75"/>
      <c r="AA1" s="75"/>
      <c r="AB1" s="75"/>
      <c r="AC1" s="75"/>
      <c r="AD1" s="75"/>
      <c r="AE1" s="75"/>
      <c r="AF1" s="75"/>
      <c r="AG1" s="75"/>
      <c r="AH1" s="75"/>
      <c r="AI1" s="75"/>
      <c r="AJ1" s="75"/>
      <c r="AK1" s="75"/>
      <c r="AL1" s="75"/>
      <c r="AM1" s="75"/>
      <c r="AN1" s="75"/>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8" t="s">
        <v>110</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row>
    <row r="4" spans="1:52" s="16" customFormat="1" ht="63" customHeight="1" x14ac:dyDescent="0.4">
      <c r="A4" s="82" t="s">
        <v>2</v>
      </c>
      <c r="B4" s="82" t="s">
        <v>1</v>
      </c>
      <c r="C4" s="82" t="s">
        <v>45</v>
      </c>
      <c r="D4" s="82"/>
      <c r="E4" s="82"/>
      <c r="F4" s="82"/>
      <c r="G4" s="82"/>
      <c r="H4" s="82"/>
      <c r="I4" s="82"/>
      <c r="J4" s="82"/>
      <c r="K4" s="82"/>
      <c r="L4" s="82"/>
      <c r="M4" s="82"/>
      <c r="N4" s="82"/>
      <c r="O4" s="82" t="s">
        <v>46</v>
      </c>
      <c r="P4" s="82"/>
      <c r="Q4" s="82"/>
      <c r="R4" s="82"/>
      <c r="S4" s="82"/>
      <c r="T4" s="82"/>
      <c r="U4" s="82"/>
      <c r="V4" s="82"/>
      <c r="W4" s="82"/>
      <c r="X4" s="80" t="s">
        <v>58</v>
      </c>
      <c r="Y4" s="83"/>
      <c r="Z4" s="83"/>
      <c r="AA4" s="83"/>
      <c r="AB4" s="83"/>
      <c r="AC4" s="83"/>
      <c r="AD4" s="81"/>
      <c r="AE4" s="80" t="s">
        <v>60</v>
      </c>
      <c r="AF4" s="83"/>
      <c r="AG4" s="83"/>
      <c r="AH4" s="83"/>
      <c r="AI4" s="83"/>
      <c r="AJ4" s="83"/>
      <c r="AK4" s="81"/>
      <c r="AL4" s="80" t="s">
        <v>61</v>
      </c>
      <c r="AM4" s="81"/>
      <c r="AN4" s="77" t="s">
        <v>62</v>
      </c>
    </row>
    <row r="5" spans="1:52" s="16" customFormat="1" ht="50.25" customHeight="1" x14ac:dyDescent="0.4">
      <c r="A5" s="82"/>
      <c r="B5" s="82"/>
      <c r="C5" s="84" t="s">
        <v>108</v>
      </c>
      <c r="D5" s="82" t="s">
        <v>19</v>
      </c>
      <c r="E5" s="82" t="s">
        <v>20</v>
      </c>
      <c r="F5" s="82"/>
      <c r="G5" s="82"/>
      <c r="H5" s="82"/>
      <c r="I5" s="82"/>
      <c r="J5" s="82"/>
      <c r="K5" s="89" t="s">
        <v>109</v>
      </c>
      <c r="L5" s="90"/>
      <c r="M5" s="90"/>
      <c r="N5" s="93"/>
      <c r="O5" s="84" t="s">
        <v>108</v>
      </c>
      <c r="P5" s="82" t="s">
        <v>19</v>
      </c>
      <c r="Q5" s="80" t="s">
        <v>20</v>
      </c>
      <c r="R5" s="83"/>
      <c r="S5" s="83"/>
      <c r="T5" s="81"/>
      <c r="U5" s="89" t="s">
        <v>109</v>
      </c>
      <c r="V5" s="90"/>
      <c r="W5" s="90"/>
      <c r="X5" s="84" t="s">
        <v>108</v>
      </c>
      <c r="Y5" s="77" t="s">
        <v>19</v>
      </c>
      <c r="Z5" s="82" t="s">
        <v>20</v>
      </c>
      <c r="AA5" s="82"/>
      <c r="AB5" s="82"/>
      <c r="AC5" s="82"/>
      <c r="AD5" s="85" t="s">
        <v>109</v>
      </c>
      <c r="AE5" s="84" t="s">
        <v>108</v>
      </c>
      <c r="AF5" s="77" t="s">
        <v>19</v>
      </c>
      <c r="AG5" s="82" t="s">
        <v>20</v>
      </c>
      <c r="AH5" s="82"/>
      <c r="AI5" s="82"/>
      <c r="AJ5" s="82"/>
      <c r="AK5" s="85" t="s">
        <v>109</v>
      </c>
      <c r="AL5" s="77" t="s">
        <v>44</v>
      </c>
      <c r="AM5" s="77" t="s">
        <v>22</v>
      </c>
      <c r="AN5" s="79"/>
    </row>
    <row r="6" spans="1:52" s="16" customFormat="1" ht="29.25" customHeight="1" x14ac:dyDescent="0.4">
      <c r="A6" s="82"/>
      <c r="B6" s="82"/>
      <c r="C6" s="84"/>
      <c r="D6" s="82"/>
      <c r="E6" s="82" t="s">
        <v>22</v>
      </c>
      <c r="F6" s="82" t="s">
        <v>21</v>
      </c>
      <c r="G6" s="82"/>
      <c r="H6" s="82"/>
      <c r="I6" s="82"/>
      <c r="J6" s="82"/>
      <c r="K6" s="77" t="s">
        <v>18</v>
      </c>
      <c r="L6" s="77" t="s">
        <v>56</v>
      </c>
      <c r="M6" s="77" t="s">
        <v>57</v>
      </c>
      <c r="N6" s="77" t="s">
        <v>6</v>
      </c>
      <c r="O6" s="84"/>
      <c r="P6" s="82"/>
      <c r="Q6" s="77" t="s">
        <v>22</v>
      </c>
      <c r="R6" s="80" t="s">
        <v>21</v>
      </c>
      <c r="S6" s="83"/>
      <c r="T6" s="81"/>
      <c r="U6" s="77" t="s">
        <v>18</v>
      </c>
      <c r="V6" s="77" t="s">
        <v>23</v>
      </c>
      <c r="W6" s="77" t="s">
        <v>24</v>
      </c>
      <c r="X6" s="84"/>
      <c r="Y6" s="79"/>
      <c r="Z6" s="82" t="s">
        <v>22</v>
      </c>
      <c r="AA6" s="82" t="s">
        <v>21</v>
      </c>
      <c r="AB6" s="82"/>
      <c r="AC6" s="82"/>
      <c r="AD6" s="86"/>
      <c r="AE6" s="84"/>
      <c r="AF6" s="79"/>
      <c r="AG6" s="82" t="s">
        <v>22</v>
      </c>
      <c r="AH6" s="82" t="s">
        <v>21</v>
      </c>
      <c r="AI6" s="82"/>
      <c r="AJ6" s="82"/>
      <c r="AK6" s="86"/>
      <c r="AL6" s="79"/>
      <c r="AM6" s="79"/>
      <c r="AN6" s="79"/>
    </row>
    <row r="7" spans="1:52" s="16" customFormat="1" ht="92.25" customHeight="1" x14ac:dyDescent="0.4">
      <c r="A7" s="82"/>
      <c r="B7" s="82"/>
      <c r="C7" s="84"/>
      <c r="D7" s="82"/>
      <c r="E7" s="82"/>
      <c r="F7" s="47" t="s">
        <v>14</v>
      </c>
      <c r="G7" s="47" t="s">
        <v>13</v>
      </c>
      <c r="H7" s="48" t="s">
        <v>16</v>
      </c>
      <c r="I7" s="48" t="s">
        <v>17</v>
      </c>
      <c r="J7" s="48" t="s">
        <v>48</v>
      </c>
      <c r="K7" s="78"/>
      <c r="L7" s="78"/>
      <c r="M7" s="78"/>
      <c r="N7" s="78"/>
      <c r="O7" s="84"/>
      <c r="P7" s="82"/>
      <c r="Q7" s="78"/>
      <c r="R7" s="48" t="s">
        <v>26</v>
      </c>
      <c r="S7" s="48" t="s">
        <v>17</v>
      </c>
      <c r="T7" s="48" t="s">
        <v>27</v>
      </c>
      <c r="U7" s="78"/>
      <c r="V7" s="78"/>
      <c r="W7" s="78"/>
      <c r="X7" s="84"/>
      <c r="Y7" s="78"/>
      <c r="Z7" s="82"/>
      <c r="AA7" s="48" t="s">
        <v>33</v>
      </c>
      <c r="AB7" s="48" t="s">
        <v>47</v>
      </c>
      <c r="AC7" s="48" t="s">
        <v>26</v>
      </c>
      <c r="AD7" s="87"/>
      <c r="AE7" s="84"/>
      <c r="AF7" s="78"/>
      <c r="AG7" s="82"/>
      <c r="AH7" s="48" t="s">
        <v>33</v>
      </c>
      <c r="AI7" s="48" t="s">
        <v>47</v>
      </c>
      <c r="AJ7" s="48" t="s">
        <v>26</v>
      </c>
      <c r="AK7" s="87"/>
      <c r="AL7" s="78"/>
      <c r="AM7" s="78"/>
      <c r="AN7" s="78"/>
    </row>
    <row r="8" spans="1:52" s="4" customFormat="1" ht="25.2" x14ac:dyDescent="0.45">
      <c r="A8" s="49">
        <v>1</v>
      </c>
      <c r="B8" s="64" t="s">
        <v>75</v>
      </c>
      <c r="C8" s="50">
        <v>9</v>
      </c>
      <c r="D8" s="50"/>
      <c r="E8" s="50">
        <f>SUM(F8:J8)</f>
        <v>0</v>
      </c>
      <c r="F8" s="51"/>
      <c r="G8" s="51"/>
      <c r="H8" s="51"/>
      <c r="I8" s="51"/>
      <c r="J8" s="50"/>
      <c r="K8" s="52">
        <f>C8+D8-E8</f>
        <v>9</v>
      </c>
      <c r="L8" s="65">
        <f>K8</f>
        <v>9</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16</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0</v>
      </c>
      <c r="D14" s="50"/>
      <c r="E14" s="50">
        <v>0</v>
      </c>
      <c r="F14" s="51"/>
      <c r="G14" s="51"/>
      <c r="H14" s="51"/>
      <c r="I14" s="51"/>
      <c r="J14" s="50"/>
      <c r="K14" s="52">
        <f t="shared" si="1"/>
        <v>0</v>
      </c>
      <c r="L14" s="65">
        <f t="shared" si="2"/>
        <v>0</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4</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c r="E17" s="50">
        <f t="shared" si="0"/>
        <v>0</v>
      </c>
      <c r="F17" s="51"/>
      <c r="G17" s="51"/>
      <c r="H17" s="51"/>
      <c r="I17" s="51"/>
      <c r="J17" s="50"/>
      <c r="K17" s="52">
        <f t="shared" si="1"/>
        <v>0</v>
      </c>
      <c r="L17" s="65">
        <f t="shared" si="2"/>
        <v>0</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3</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14</v>
      </c>
      <c r="D24" s="50"/>
      <c r="E24" s="50">
        <f t="shared" si="0"/>
        <v>0</v>
      </c>
      <c r="F24" s="51"/>
      <c r="G24" s="51"/>
      <c r="H24" s="51"/>
      <c r="I24" s="51"/>
      <c r="J24" s="50"/>
      <c r="K24" s="52">
        <f t="shared" si="1"/>
        <v>14</v>
      </c>
      <c r="L24" s="65">
        <f t="shared" si="2"/>
        <v>14</v>
      </c>
      <c r="M24" s="65">
        <v>0</v>
      </c>
      <c r="N24" s="50">
        <v>12</v>
      </c>
      <c r="O24" s="50">
        <v>5</v>
      </c>
      <c r="P24" s="51"/>
      <c r="Q24" s="50">
        <f t="shared" si="3"/>
        <v>0</v>
      </c>
      <c r="R24" s="50"/>
      <c r="S24" s="65"/>
      <c r="T24" s="65"/>
      <c r="U24" s="50">
        <f t="shared" si="4"/>
        <v>5</v>
      </c>
      <c r="V24" s="50"/>
      <c r="W24" s="52">
        <f t="shared" si="5"/>
        <v>5</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92" t="s">
        <v>0</v>
      </c>
      <c r="B25" s="92"/>
      <c r="C25" s="54">
        <f t="shared" ref="C25:K25" si="9">SUM(C8:C24)</f>
        <v>84</v>
      </c>
      <c r="D25" s="54">
        <f t="shared" si="9"/>
        <v>0</v>
      </c>
      <c r="E25" s="54">
        <f t="shared" si="9"/>
        <v>0</v>
      </c>
      <c r="F25" s="54">
        <f t="shared" si="9"/>
        <v>0</v>
      </c>
      <c r="G25" s="54">
        <f t="shared" si="9"/>
        <v>0</v>
      </c>
      <c r="H25" s="54">
        <f t="shared" si="9"/>
        <v>0</v>
      </c>
      <c r="I25" s="54">
        <f t="shared" si="9"/>
        <v>0</v>
      </c>
      <c r="J25" s="54">
        <f t="shared" si="9"/>
        <v>0</v>
      </c>
      <c r="K25" s="54">
        <f t="shared" si="9"/>
        <v>84</v>
      </c>
      <c r="L25" s="54">
        <f t="shared" ref="L25:N25" si="10">SUM(L8:L24)</f>
        <v>84</v>
      </c>
      <c r="M25" s="54">
        <f t="shared" si="10"/>
        <v>0</v>
      </c>
      <c r="N25" s="54">
        <f t="shared" si="10"/>
        <v>75</v>
      </c>
      <c r="O25" s="54">
        <f t="shared" ref="O25" si="11">SUM(O8:O24)</f>
        <v>49</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49</v>
      </c>
      <c r="V25" s="54">
        <f t="shared" ref="V25" si="18">SUM(V8:V24)</f>
        <v>2</v>
      </c>
      <c r="W25" s="54">
        <f t="shared" ref="W25" si="19">SUM(W8:W24)</f>
        <v>47</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133</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75" t="s">
        <v>71</v>
      </c>
      <c r="D27" s="75"/>
      <c r="E27" s="75"/>
      <c r="F27" s="75"/>
      <c r="G27" s="75"/>
      <c r="H27" s="75"/>
      <c r="I27" s="75"/>
      <c r="J27" s="75"/>
      <c r="K27" s="55"/>
      <c r="L27" s="55"/>
      <c r="M27" s="55"/>
      <c r="N27" s="55"/>
      <c r="O27" s="55"/>
      <c r="P27" s="55"/>
      <c r="Q27" s="55"/>
      <c r="R27" s="55"/>
      <c r="S27" s="55"/>
      <c r="T27" s="55"/>
      <c r="U27" s="55"/>
      <c r="V27" s="55"/>
      <c r="W27" s="55"/>
      <c r="X27" s="55"/>
      <c r="Y27" s="55"/>
      <c r="Z27" s="55"/>
      <c r="AA27" s="55"/>
      <c r="AB27" s="55"/>
      <c r="AC27" s="55"/>
      <c r="AD27" s="75" t="s">
        <v>72</v>
      </c>
      <c r="AE27" s="75"/>
      <c r="AF27" s="75"/>
      <c r="AG27" s="75"/>
      <c r="AH27" s="75"/>
      <c r="AI27" s="75"/>
      <c r="AJ27" s="75"/>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91" t="s">
        <v>63</v>
      </c>
      <c r="C30" s="91"/>
      <c r="D30" s="91"/>
      <c r="E30" s="91"/>
      <c r="F30" s="91"/>
      <c r="G30" s="91"/>
      <c r="H30" s="91"/>
      <c r="I30" s="91"/>
      <c r="J30" s="91"/>
      <c r="K30" s="91"/>
      <c r="L30" s="91"/>
      <c r="M30" s="91"/>
      <c r="N30" s="91"/>
      <c r="O30" s="91"/>
      <c r="P30" s="91"/>
      <c r="Q30" s="91"/>
      <c r="R30" s="91"/>
      <c r="S30" s="91"/>
      <c r="T30" s="91"/>
      <c r="U30" s="91"/>
      <c r="V30" s="91"/>
      <c r="W30" s="91"/>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zoomScale="80" zoomScaleNormal="80" zoomScaleSheetLayoutView="73" workbookViewId="0">
      <selection activeCell="A3" sqref="A3:AC3"/>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6" t="s">
        <v>74</v>
      </c>
      <c r="C1" s="76"/>
      <c r="D1" s="76"/>
      <c r="E1" s="76"/>
      <c r="F1" s="76"/>
      <c r="G1" s="76"/>
      <c r="H1" s="45"/>
      <c r="I1" s="45"/>
      <c r="J1" s="45"/>
      <c r="K1" s="45"/>
      <c r="L1" s="45"/>
      <c r="M1" s="75" t="s">
        <v>73</v>
      </c>
      <c r="N1" s="75"/>
      <c r="O1" s="75"/>
      <c r="P1" s="75"/>
      <c r="Q1" s="75"/>
      <c r="R1" s="75"/>
      <c r="S1" s="75"/>
      <c r="T1" s="75"/>
      <c r="U1" s="75"/>
      <c r="V1" s="75"/>
      <c r="W1" s="75"/>
      <c r="X1" s="75"/>
      <c r="Y1" s="75"/>
      <c r="Z1" s="75"/>
      <c r="AA1" s="75"/>
      <c r="AB1" s="75"/>
      <c r="AC1" s="75"/>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5" t="s">
        <v>119</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row>
    <row r="4" spans="1:40" s="3" customFormat="1" ht="44.25" customHeight="1" x14ac:dyDescent="0.35">
      <c r="A4" s="102" t="s">
        <v>2</v>
      </c>
      <c r="B4" s="102" t="s">
        <v>1</v>
      </c>
      <c r="C4" s="98" t="s">
        <v>50</v>
      </c>
      <c r="D4" s="98"/>
      <c r="E4" s="98"/>
      <c r="F4" s="98"/>
      <c r="G4" s="98"/>
      <c r="H4" s="98"/>
      <c r="I4" s="98"/>
      <c r="J4" s="98"/>
      <c r="K4" s="98"/>
      <c r="L4" s="94" t="s">
        <v>64</v>
      </c>
      <c r="M4" s="95"/>
      <c r="N4" s="95"/>
      <c r="O4" s="95"/>
      <c r="P4" s="95"/>
      <c r="Q4" s="95"/>
      <c r="R4" s="96"/>
      <c r="S4" s="94" t="s">
        <v>59</v>
      </c>
      <c r="T4" s="95"/>
      <c r="U4" s="95"/>
      <c r="V4" s="95"/>
      <c r="W4" s="95"/>
      <c r="X4" s="95"/>
      <c r="Y4" s="96"/>
      <c r="Z4" s="94" t="s">
        <v>65</v>
      </c>
      <c r="AA4" s="95"/>
      <c r="AB4" s="96"/>
      <c r="AC4" s="98" t="s">
        <v>66</v>
      </c>
    </row>
    <row r="5" spans="1:40" s="16" customFormat="1" ht="45.75" customHeight="1" x14ac:dyDescent="0.4">
      <c r="A5" s="103"/>
      <c r="B5" s="103"/>
      <c r="C5" s="97" t="s">
        <v>108</v>
      </c>
      <c r="D5" s="98" t="s">
        <v>19</v>
      </c>
      <c r="E5" s="98" t="s">
        <v>20</v>
      </c>
      <c r="F5" s="98"/>
      <c r="G5" s="98"/>
      <c r="H5" s="98"/>
      <c r="I5" s="106" t="s">
        <v>109</v>
      </c>
      <c r="J5" s="107"/>
      <c r="K5" s="108"/>
      <c r="L5" s="97" t="s">
        <v>108</v>
      </c>
      <c r="M5" s="98" t="s">
        <v>19</v>
      </c>
      <c r="N5" s="98" t="s">
        <v>20</v>
      </c>
      <c r="O5" s="98"/>
      <c r="P5" s="98"/>
      <c r="Q5" s="98"/>
      <c r="R5" s="99" t="s">
        <v>109</v>
      </c>
      <c r="S5" s="97" t="s">
        <v>108</v>
      </c>
      <c r="T5" s="98" t="s">
        <v>19</v>
      </c>
      <c r="U5" s="98" t="s">
        <v>20</v>
      </c>
      <c r="V5" s="98"/>
      <c r="W5" s="98"/>
      <c r="X5" s="98"/>
      <c r="Y5" s="99" t="s">
        <v>109</v>
      </c>
      <c r="Z5" s="97" t="s">
        <v>108</v>
      </c>
      <c r="AA5" s="102" t="s">
        <v>51</v>
      </c>
      <c r="AB5" s="102" t="s">
        <v>52</v>
      </c>
      <c r="AC5" s="98"/>
      <c r="AD5" s="3"/>
      <c r="AE5" s="3"/>
      <c r="AF5" s="3"/>
      <c r="AG5" s="3"/>
      <c r="AH5" s="3"/>
      <c r="AI5" s="3"/>
      <c r="AJ5" s="3"/>
      <c r="AK5" s="3"/>
      <c r="AL5" s="3"/>
      <c r="AM5" s="3"/>
      <c r="AN5" s="3"/>
    </row>
    <row r="6" spans="1:40" s="16" customFormat="1" ht="29.25" customHeight="1" x14ac:dyDescent="0.4">
      <c r="A6" s="103"/>
      <c r="B6" s="103"/>
      <c r="C6" s="97"/>
      <c r="D6" s="98"/>
      <c r="E6" s="98" t="s">
        <v>22</v>
      </c>
      <c r="F6" s="98" t="s">
        <v>21</v>
      </c>
      <c r="G6" s="98"/>
      <c r="H6" s="98"/>
      <c r="I6" s="102" t="s">
        <v>25</v>
      </c>
      <c r="J6" s="102" t="s">
        <v>3</v>
      </c>
      <c r="K6" s="102" t="s">
        <v>57</v>
      </c>
      <c r="L6" s="97"/>
      <c r="M6" s="98"/>
      <c r="N6" s="98" t="s">
        <v>22</v>
      </c>
      <c r="O6" s="98" t="s">
        <v>21</v>
      </c>
      <c r="P6" s="98"/>
      <c r="Q6" s="98"/>
      <c r="R6" s="100"/>
      <c r="S6" s="97"/>
      <c r="T6" s="98"/>
      <c r="U6" s="98" t="s">
        <v>22</v>
      </c>
      <c r="V6" s="98" t="s">
        <v>21</v>
      </c>
      <c r="W6" s="98"/>
      <c r="X6" s="98"/>
      <c r="Y6" s="100"/>
      <c r="Z6" s="97"/>
      <c r="AA6" s="103"/>
      <c r="AB6" s="103"/>
      <c r="AC6" s="98"/>
      <c r="AD6" s="3"/>
      <c r="AE6" s="3"/>
      <c r="AF6" s="3"/>
      <c r="AG6" s="3"/>
      <c r="AH6" s="3"/>
      <c r="AI6" s="3"/>
      <c r="AJ6" s="3"/>
      <c r="AK6" s="3"/>
      <c r="AL6" s="3"/>
      <c r="AM6" s="3"/>
      <c r="AN6" s="3"/>
    </row>
    <row r="7" spans="1:40" s="16" customFormat="1" ht="90" customHeight="1" x14ac:dyDescent="0.4">
      <c r="A7" s="104"/>
      <c r="B7" s="104"/>
      <c r="C7" s="97"/>
      <c r="D7" s="98"/>
      <c r="E7" s="98"/>
      <c r="F7" s="34" t="s">
        <v>98</v>
      </c>
      <c r="G7" s="34" t="s">
        <v>100</v>
      </c>
      <c r="H7" s="34" t="s">
        <v>107</v>
      </c>
      <c r="I7" s="104"/>
      <c r="J7" s="104"/>
      <c r="K7" s="104"/>
      <c r="L7" s="97"/>
      <c r="M7" s="98"/>
      <c r="N7" s="98"/>
      <c r="O7" s="34" t="s">
        <v>49</v>
      </c>
      <c r="P7" s="34" t="s">
        <v>26</v>
      </c>
      <c r="Q7" s="74"/>
      <c r="R7" s="101"/>
      <c r="S7" s="97"/>
      <c r="T7" s="98"/>
      <c r="U7" s="98"/>
      <c r="V7" s="34" t="s">
        <v>49</v>
      </c>
      <c r="W7" s="34" t="s">
        <v>26</v>
      </c>
      <c r="X7" s="34" t="s">
        <v>49</v>
      </c>
      <c r="Y7" s="101"/>
      <c r="Z7" s="97"/>
      <c r="AA7" s="104"/>
      <c r="AB7" s="104"/>
      <c r="AC7" s="98"/>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4"/>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4"/>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1</v>
      </c>
      <c r="D14" s="34"/>
      <c r="E14" s="34">
        <f t="shared" si="0"/>
        <v>0</v>
      </c>
      <c r="F14" s="34"/>
      <c r="G14" s="34"/>
      <c r="H14" s="34"/>
      <c r="I14" s="66">
        <f t="shared" si="1"/>
        <v>1</v>
      </c>
      <c r="J14" s="18">
        <f t="shared" si="4"/>
        <v>1</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1</v>
      </c>
      <c r="AD14" s="3"/>
      <c r="AE14" s="3"/>
      <c r="AF14" s="3"/>
      <c r="AG14" s="3"/>
      <c r="AH14" s="3"/>
      <c r="AI14" s="3"/>
      <c r="AJ14" s="3"/>
      <c r="AK14" s="3"/>
      <c r="AL14" s="3"/>
      <c r="AM14" s="3"/>
      <c r="AN14" s="3"/>
    </row>
    <row r="15" spans="1:40" s="16" customFormat="1" ht="21" x14ac:dyDescent="0.4">
      <c r="A15" s="18">
        <v>8</v>
      </c>
      <c r="B15" s="68" t="s">
        <v>82</v>
      </c>
      <c r="C15" s="19">
        <v>5</v>
      </c>
      <c r="D15" s="34"/>
      <c r="E15" s="34">
        <f t="shared" si="0"/>
        <v>1</v>
      </c>
      <c r="F15" s="34"/>
      <c r="G15" s="34"/>
      <c r="H15" s="34">
        <v>1</v>
      </c>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1</v>
      </c>
      <c r="AA15" s="36">
        <f t="shared" si="2"/>
        <v>0</v>
      </c>
      <c r="AB15" s="36">
        <f t="shared" si="3"/>
        <v>1</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2</v>
      </c>
      <c r="D20" s="33"/>
      <c r="E20" s="34">
        <f t="shared" si="0"/>
        <v>1</v>
      </c>
      <c r="F20" s="33"/>
      <c r="G20" s="33"/>
      <c r="H20" s="33">
        <v>1</v>
      </c>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1</v>
      </c>
      <c r="AA20" s="36">
        <f t="shared" si="2"/>
        <v>0</v>
      </c>
      <c r="AB20" s="36">
        <f t="shared" si="3"/>
        <v>1</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4</v>
      </c>
      <c r="D22" s="33"/>
      <c r="E22" s="34">
        <f t="shared" si="0"/>
        <v>0</v>
      </c>
      <c r="F22" s="33"/>
      <c r="G22" s="33"/>
      <c r="H22" s="33"/>
      <c r="I22" s="66">
        <f t="shared" si="1"/>
        <v>4</v>
      </c>
      <c r="J22" s="18">
        <f t="shared" si="4"/>
        <v>4</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4</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8" t="s">
        <v>0</v>
      </c>
      <c r="B25" s="98"/>
      <c r="C25" s="31">
        <f>SUM(C8:C24)</f>
        <v>84</v>
      </c>
      <c r="D25" s="31">
        <f t="shared" ref="D25:AC25" si="11">SUM(D8:D24)</f>
        <v>0</v>
      </c>
      <c r="E25" s="31">
        <f t="shared" si="11"/>
        <v>2</v>
      </c>
      <c r="F25" s="31">
        <f t="shared" si="11"/>
        <v>0</v>
      </c>
      <c r="G25" s="31">
        <f t="shared" si="11"/>
        <v>0</v>
      </c>
      <c r="H25" s="31">
        <f t="shared" si="11"/>
        <v>2</v>
      </c>
      <c r="I25" s="31">
        <f t="shared" si="11"/>
        <v>82</v>
      </c>
      <c r="J25" s="31">
        <f t="shared" si="11"/>
        <v>82</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2</v>
      </c>
      <c r="AA25" s="31">
        <f t="shared" si="11"/>
        <v>0</v>
      </c>
      <c r="AB25" s="31">
        <f t="shared" si="11"/>
        <v>2</v>
      </c>
      <c r="AC25" s="31">
        <f t="shared" si="11"/>
        <v>84</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75" t="s">
        <v>71</v>
      </c>
      <c r="D27" s="75"/>
      <c r="E27" s="75"/>
      <c r="F27" s="75"/>
      <c r="G27" s="75"/>
      <c r="H27" s="75"/>
      <c r="I27" s="55"/>
      <c r="J27" s="55"/>
      <c r="K27" s="55"/>
      <c r="L27" s="55"/>
      <c r="M27" s="55"/>
      <c r="N27" s="55"/>
      <c r="O27" s="55"/>
      <c r="P27" s="55"/>
      <c r="Q27" s="55"/>
      <c r="R27" s="55"/>
      <c r="S27" s="55"/>
      <c r="T27" s="55"/>
      <c r="U27" s="75" t="s">
        <v>72</v>
      </c>
      <c r="V27" s="75"/>
      <c r="W27" s="75"/>
      <c r="X27" s="75"/>
      <c r="Y27" s="75"/>
      <c r="Z27" s="75"/>
      <c r="AA27" s="75"/>
      <c r="AB27" s="75"/>
      <c r="AC27" s="55"/>
      <c r="AD27" s="55"/>
      <c r="AE27" s="55"/>
      <c r="AF27" s="55"/>
      <c r="AG27" s="55"/>
      <c r="AH27" s="55"/>
    </row>
    <row r="28" spans="1:40" s="3" customFormat="1" ht="144" customHeight="1" x14ac:dyDescent="0.35">
      <c r="B28" s="91" t="s">
        <v>67</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O6:Q6"/>
    <mergeCell ref="N6:N7"/>
    <mergeCell ref="I5:K5"/>
    <mergeCell ref="I6:I7"/>
    <mergeCell ref="J6:J7"/>
    <mergeCell ref="K6:K7"/>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zoomScale="90" zoomScaleNormal="90" zoomScaleSheetLayoutView="70" workbookViewId="0">
      <selection activeCell="G23" sqref="G23"/>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6" t="s">
        <v>74</v>
      </c>
      <c r="B1" s="76"/>
      <c r="C1" s="76"/>
      <c r="D1" s="76"/>
      <c r="E1" s="76"/>
      <c r="F1" s="76"/>
      <c r="G1" s="45"/>
      <c r="H1" s="75" t="s">
        <v>73</v>
      </c>
      <c r="I1" s="75"/>
      <c r="J1" s="75"/>
      <c r="K1" s="75"/>
      <c r="L1" s="75"/>
      <c r="M1" s="75"/>
      <c r="N1" s="75"/>
    </row>
    <row r="3" spans="1:14" s="3" customFormat="1" ht="54.6" customHeight="1" x14ac:dyDescent="0.35">
      <c r="A3" s="110" t="s">
        <v>111</v>
      </c>
      <c r="B3" s="110"/>
      <c r="C3" s="110"/>
      <c r="D3" s="110"/>
      <c r="E3" s="110"/>
      <c r="F3" s="110"/>
      <c r="G3" s="110"/>
      <c r="H3" s="110"/>
      <c r="I3" s="110"/>
      <c r="J3" s="110"/>
      <c r="K3" s="110"/>
      <c r="L3" s="110"/>
      <c r="M3" s="110"/>
      <c r="N3" s="110"/>
    </row>
    <row r="4" spans="1:14" s="5" customFormat="1" ht="28.2" x14ac:dyDescent="0.5">
      <c r="A4" s="103" t="s">
        <v>2</v>
      </c>
      <c r="B4" s="103" t="s">
        <v>1</v>
      </c>
      <c r="C4" s="97" t="s">
        <v>108</v>
      </c>
      <c r="D4" s="98" t="s">
        <v>19</v>
      </c>
      <c r="E4" s="98" t="s">
        <v>20</v>
      </c>
      <c r="F4" s="94" t="s">
        <v>53</v>
      </c>
      <c r="G4" s="95"/>
      <c r="H4" s="95"/>
      <c r="I4" s="95"/>
      <c r="J4" s="95"/>
      <c r="K4" s="95"/>
      <c r="L4" s="95"/>
      <c r="M4" s="96"/>
      <c r="N4" s="98" t="s">
        <v>109</v>
      </c>
    </row>
    <row r="5" spans="1:14" s="5" customFormat="1" ht="29.25" customHeight="1" x14ac:dyDescent="0.5">
      <c r="A5" s="103"/>
      <c r="B5" s="103"/>
      <c r="C5" s="97"/>
      <c r="D5" s="98"/>
      <c r="E5" s="98"/>
      <c r="F5" s="99" t="s">
        <v>96</v>
      </c>
      <c r="G5" s="99" t="s">
        <v>103</v>
      </c>
      <c r="H5" s="99" t="s">
        <v>27</v>
      </c>
      <c r="I5" s="99" t="s">
        <v>28</v>
      </c>
      <c r="J5" s="99" t="s">
        <v>28</v>
      </c>
      <c r="K5" s="99" t="s">
        <v>28</v>
      </c>
      <c r="L5" s="99" t="s">
        <v>27</v>
      </c>
      <c r="M5" s="99" t="s">
        <v>54</v>
      </c>
      <c r="N5" s="98"/>
    </row>
    <row r="6" spans="1:14" s="5" customFormat="1" ht="28.2" x14ac:dyDescent="0.5">
      <c r="A6" s="103"/>
      <c r="B6" s="103"/>
      <c r="C6" s="99"/>
      <c r="D6" s="102"/>
      <c r="E6" s="102"/>
      <c r="F6" s="100"/>
      <c r="G6" s="100"/>
      <c r="H6" s="100"/>
      <c r="I6" s="100"/>
      <c r="J6" s="100"/>
      <c r="K6" s="100"/>
      <c r="L6" s="100"/>
      <c r="M6" s="100"/>
      <c r="N6" s="98"/>
    </row>
    <row r="7" spans="1:14" s="5" customFormat="1" ht="21" customHeight="1" x14ac:dyDescent="0.5">
      <c r="A7" s="19">
        <v>1</v>
      </c>
      <c r="B7" s="68" t="s">
        <v>75</v>
      </c>
      <c r="C7" s="34">
        <v>36</v>
      </c>
      <c r="D7" s="34"/>
      <c r="E7" s="34">
        <f>SUM(F7:M7)</f>
        <v>0</v>
      </c>
      <c r="F7" s="34"/>
      <c r="G7" s="34"/>
      <c r="H7" s="34"/>
      <c r="I7" s="34"/>
      <c r="J7" s="34"/>
      <c r="K7" s="34"/>
      <c r="L7" s="34"/>
      <c r="M7" s="34"/>
      <c r="N7" s="31">
        <f>C7+D7-E7</f>
        <v>36</v>
      </c>
    </row>
    <row r="8" spans="1:14" s="5" customFormat="1" ht="21" customHeight="1" x14ac:dyDescent="0.5">
      <c r="A8" s="18">
        <v>2</v>
      </c>
      <c r="B8" s="68" t="s">
        <v>76</v>
      </c>
      <c r="C8" s="34">
        <v>13</v>
      </c>
      <c r="D8" s="34"/>
      <c r="E8" s="34">
        <f t="shared" ref="E8:E23" si="0">SUM(F8:M8)</f>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38</v>
      </c>
      <c r="D10" s="34"/>
      <c r="E10" s="34">
        <f t="shared" si="0"/>
        <v>0</v>
      </c>
      <c r="F10" s="34"/>
      <c r="G10" s="34"/>
      <c r="H10" s="34"/>
      <c r="I10" s="34"/>
      <c r="J10" s="34"/>
      <c r="K10" s="34"/>
      <c r="L10" s="34"/>
      <c r="M10" s="34"/>
      <c r="N10" s="31">
        <f t="shared" si="1"/>
        <v>38</v>
      </c>
    </row>
    <row r="11" spans="1:14" s="5" customFormat="1" ht="21" customHeight="1" x14ac:dyDescent="0.5">
      <c r="A11" s="18">
        <v>5</v>
      </c>
      <c r="B11" s="68" t="s">
        <v>79</v>
      </c>
      <c r="C11" s="34">
        <v>67</v>
      </c>
      <c r="D11" s="34"/>
      <c r="E11" s="34">
        <f t="shared" si="0"/>
        <v>0</v>
      </c>
      <c r="F11" s="34"/>
      <c r="G11" s="34"/>
      <c r="H11" s="34"/>
      <c r="I11" s="34"/>
      <c r="J11" s="34"/>
      <c r="K11" s="34"/>
      <c r="L11" s="34"/>
      <c r="M11" s="34"/>
      <c r="N11" s="31">
        <f t="shared" si="1"/>
        <v>67</v>
      </c>
    </row>
    <row r="12" spans="1:14" s="5" customFormat="1" ht="21" customHeight="1" x14ac:dyDescent="0.5">
      <c r="A12" s="18">
        <v>6</v>
      </c>
      <c r="B12" s="68" t="s">
        <v>80</v>
      </c>
      <c r="C12" s="34">
        <v>25</v>
      </c>
      <c r="D12" s="34"/>
      <c r="E12" s="34">
        <f t="shared" si="0"/>
        <v>0</v>
      </c>
      <c r="F12" s="34"/>
      <c r="G12" s="34"/>
      <c r="H12" s="34"/>
      <c r="I12" s="34"/>
      <c r="J12" s="34"/>
      <c r="K12" s="34"/>
      <c r="L12" s="34"/>
      <c r="M12" s="34"/>
      <c r="N12" s="31">
        <f t="shared" si="1"/>
        <v>25</v>
      </c>
    </row>
    <row r="13" spans="1:14" s="5" customFormat="1" ht="21" customHeight="1" x14ac:dyDescent="0.5">
      <c r="A13" s="18">
        <v>7</v>
      </c>
      <c r="B13" s="68" t="s">
        <v>81</v>
      </c>
      <c r="C13" s="34">
        <v>15</v>
      </c>
      <c r="D13" s="34"/>
      <c r="E13" s="34">
        <f t="shared" si="0"/>
        <v>0</v>
      </c>
      <c r="F13" s="34"/>
      <c r="G13" s="34"/>
      <c r="H13" s="34"/>
      <c r="I13" s="34"/>
      <c r="J13" s="34"/>
      <c r="K13" s="34"/>
      <c r="L13" s="34"/>
      <c r="M13" s="34"/>
      <c r="N13" s="31">
        <f t="shared" si="1"/>
        <v>15</v>
      </c>
    </row>
    <row r="14" spans="1:14" s="5" customFormat="1" ht="21" customHeight="1" x14ac:dyDescent="0.5">
      <c r="A14" s="18">
        <v>8</v>
      </c>
      <c r="B14" s="68" t="s">
        <v>82</v>
      </c>
      <c r="C14" s="34">
        <v>20</v>
      </c>
      <c r="D14" s="34"/>
      <c r="E14" s="34">
        <f t="shared" si="0"/>
        <v>0</v>
      </c>
      <c r="F14" s="34"/>
      <c r="G14" s="34"/>
      <c r="H14" s="34"/>
      <c r="I14" s="34"/>
      <c r="J14" s="34"/>
      <c r="K14" s="34"/>
      <c r="L14" s="34"/>
      <c r="M14" s="34"/>
      <c r="N14" s="31">
        <f t="shared" si="1"/>
        <v>20</v>
      </c>
    </row>
    <row r="15" spans="1:14" s="5" customFormat="1" ht="21" customHeight="1" x14ac:dyDescent="0.5">
      <c r="A15" s="18">
        <v>9</v>
      </c>
      <c r="B15" s="68" t="s">
        <v>83</v>
      </c>
      <c r="C15" s="34">
        <v>33</v>
      </c>
      <c r="D15" s="34"/>
      <c r="E15" s="34">
        <f t="shared" si="0"/>
        <v>0</v>
      </c>
      <c r="F15" s="34"/>
      <c r="G15" s="34"/>
      <c r="H15" s="34"/>
      <c r="I15" s="34"/>
      <c r="J15" s="34"/>
      <c r="K15" s="34"/>
      <c r="L15" s="34"/>
      <c r="M15" s="34"/>
      <c r="N15" s="31">
        <f t="shared" si="1"/>
        <v>33</v>
      </c>
    </row>
    <row r="16" spans="1:14" s="5" customFormat="1" ht="21" customHeight="1" x14ac:dyDescent="0.5">
      <c r="A16" s="18">
        <v>10</v>
      </c>
      <c r="B16" s="68" t="s">
        <v>84</v>
      </c>
      <c r="C16" s="34">
        <v>28</v>
      </c>
      <c r="D16" s="34"/>
      <c r="E16" s="34">
        <f t="shared" si="0"/>
        <v>0</v>
      </c>
      <c r="F16" s="34"/>
      <c r="G16" s="34"/>
      <c r="H16" s="34"/>
      <c r="I16" s="34"/>
      <c r="J16" s="34"/>
      <c r="K16" s="34"/>
      <c r="L16" s="34"/>
      <c r="M16" s="34"/>
      <c r="N16" s="31">
        <f t="shared" si="1"/>
        <v>28</v>
      </c>
    </row>
    <row r="17" spans="1:14" s="5" customFormat="1" ht="21" customHeight="1" x14ac:dyDescent="0.5">
      <c r="A17" s="18">
        <v>11</v>
      </c>
      <c r="B17" s="68" t="s">
        <v>85</v>
      </c>
      <c r="C17" s="34">
        <v>36</v>
      </c>
      <c r="D17" s="34"/>
      <c r="E17" s="34">
        <f t="shared" si="0"/>
        <v>0</v>
      </c>
      <c r="F17" s="34"/>
      <c r="G17" s="34"/>
      <c r="H17" s="34"/>
      <c r="I17" s="34"/>
      <c r="J17" s="34"/>
      <c r="K17" s="34"/>
      <c r="L17" s="34"/>
      <c r="M17" s="34"/>
      <c r="N17" s="31">
        <f t="shared" si="1"/>
        <v>36</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10</v>
      </c>
      <c r="D19" s="33"/>
      <c r="E19" s="34">
        <f t="shared" si="0"/>
        <v>0</v>
      </c>
      <c r="F19" s="33"/>
      <c r="G19" s="33"/>
      <c r="H19" s="33"/>
      <c r="I19" s="33"/>
      <c r="J19" s="33"/>
      <c r="K19" s="33"/>
      <c r="L19" s="33"/>
      <c r="M19" s="33"/>
      <c r="N19" s="31">
        <f t="shared" si="1"/>
        <v>10</v>
      </c>
    </row>
    <row r="20" spans="1:14" s="5" customFormat="1" ht="21" customHeight="1" x14ac:dyDescent="0.5">
      <c r="A20" s="18">
        <v>14</v>
      </c>
      <c r="B20" s="68" t="s">
        <v>88</v>
      </c>
      <c r="C20" s="33">
        <v>16</v>
      </c>
      <c r="D20" s="33"/>
      <c r="E20" s="34">
        <f t="shared" si="0"/>
        <v>0</v>
      </c>
      <c r="F20" s="33"/>
      <c r="G20" s="33"/>
      <c r="H20" s="33"/>
      <c r="I20" s="33"/>
      <c r="J20" s="33"/>
      <c r="K20" s="33"/>
      <c r="L20" s="33"/>
      <c r="M20" s="33"/>
      <c r="N20" s="31">
        <f t="shared" si="1"/>
        <v>16</v>
      </c>
    </row>
    <row r="21" spans="1:14" s="5" customFormat="1" ht="21" customHeight="1" x14ac:dyDescent="0.5">
      <c r="A21" s="18">
        <v>15</v>
      </c>
      <c r="B21" s="68" t="s">
        <v>89</v>
      </c>
      <c r="C21" s="33">
        <v>35</v>
      </c>
      <c r="D21" s="33"/>
      <c r="E21" s="34">
        <f t="shared" si="0"/>
        <v>0</v>
      </c>
      <c r="F21" s="33"/>
      <c r="G21" s="33"/>
      <c r="H21" s="33"/>
      <c r="I21" s="33"/>
      <c r="J21" s="33"/>
      <c r="K21" s="33"/>
      <c r="L21" s="33"/>
      <c r="M21" s="33"/>
      <c r="N21" s="31">
        <f t="shared" si="1"/>
        <v>35</v>
      </c>
    </row>
    <row r="22" spans="1:14" s="5" customFormat="1" ht="21" customHeight="1" x14ac:dyDescent="0.5">
      <c r="A22" s="18">
        <v>16</v>
      </c>
      <c r="B22" s="68" t="s">
        <v>90</v>
      </c>
      <c r="C22" s="33">
        <v>16</v>
      </c>
      <c r="D22" s="33"/>
      <c r="E22" s="34">
        <f t="shared" si="0"/>
        <v>0</v>
      </c>
      <c r="F22" s="33"/>
      <c r="G22" s="33"/>
      <c r="H22" s="33"/>
      <c r="I22" s="33"/>
      <c r="J22" s="33"/>
      <c r="K22" s="33"/>
      <c r="L22" s="33"/>
      <c r="M22" s="33"/>
      <c r="N22" s="31">
        <f t="shared" si="1"/>
        <v>16</v>
      </c>
    </row>
    <row r="23" spans="1:14" s="5" customFormat="1" ht="21" customHeight="1" x14ac:dyDescent="0.5">
      <c r="A23" s="18">
        <v>17</v>
      </c>
      <c r="B23" s="68" t="s">
        <v>91</v>
      </c>
      <c r="C23" s="33">
        <v>85</v>
      </c>
      <c r="D23" s="33"/>
      <c r="E23" s="34">
        <f t="shared" si="0"/>
        <v>0</v>
      </c>
      <c r="F23" s="33"/>
      <c r="G23" s="33"/>
      <c r="H23" s="33"/>
      <c r="I23" s="33"/>
      <c r="J23" s="33"/>
      <c r="K23" s="33"/>
      <c r="L23" s="33"/>
      <c r="M23" s="33"/>
      <c r="N23" s="31">
        <f t="shared" si="1"/>
        <v>85</v>
      </c>
    </row>
    <row r="24" spans="1:14" s="21" customFormat="1" ht="21" customHeight="1" x14ac:dyDescent="0.45">
      <c r="A24" s="98" t="s">
        <v>0</v>
      </c>
      <c r="B24" s="98"/>
      <c r="C24" s="31">
        <f>SUM(C7:C23)</f>
        <v>526</v>
      </c>
      <c r="D24" s="31">
        <f t="shared" ref="D24:N24" si="2">SUM(D7:D23)</f>
        <v>0</v>
      </c>
      <c r="E24" s="31">
        <f t="shared" si="2"/>
        <v>0</v>
      </c>
      <c r="F24" s="31">
        <f t="shared" si="2"/>
        <v>0</v>
      </c>
      <c r="G24" s="31">
        <f t="shared" si="2"/>
        <v>0</v>
      </c>
      <c r="H24" s="31">
        <f t="shared" si="2"/>
        <v>0</v>
      </c>
      <c r="I24" s="31">
        <f t="shared" si="2"/>
        <v>0</v>
      </c>
      <c r="J24" s="31">
        <f t="shared" si="2"/>
        <v>0</v>
      </c>
      <c r="K24" s="31">
        <f t="shared" si="2"/>
        <v>0</v>
      </c>
      <c r="L24" s="31">
        <f t="shared" si="2"/>
        <v>0</v>
      </c>
      <c r="M24" s="31">
        <f t="shared" si="2"/>
        <v>0</v>
      </c>
      <c r="N24" s="31">
        <f t="shared" si="2"/>
        <v>526</v>
      </c>
    </row>
    <row r="25" spans="1:14" s="3" customFormat="1" ht="47.25" customHeight="1" x14ac:dyDescent="0.35">
      <c r="B25" s="109" t="s">
        <v>71</v>
      </c>
      <c r="C25" s="109"/>
      <c r="D25" s="109"/>
      <c r="E25" s="109"/>
      <c r="F25" s="55"/>
      <c r="G25" s="75" t="s">
        <v>72</v>
      </c>
      <c r="H25" s="75"/>
      <c r="I25" s="75"/>
      <c r="J25" s="75"/>
      <c r="K25" s="75"/>
      <c r="L25" s="75"/>
      <c r="M25" s="75"/>
      <c r="N25" s="75"/>
    </row>
    <row r="26" spans="1:14" s="3" customFormat="1" ht="111" customHeight="1" x14ac:dyDescent="0.35">
      <c r="B26" s="91" t="s">
        <v>68</v>
      </c>
      <c r="C26" s="91"/>
      <c r="D26" s="91"/>
      <c r="E26" s="91"/>
      <c r="F26" s="91"/>
      <c r="G26" s="91"/>
      <c r="H26" s="91"/>
      <c r="I26" s="91"/>
      <c r="J26" s="91"/>
      <c r="K26" s="91"/>
      <c r="L26" s="91"/>
      <c r="M26" s="91"/>
      <c r="N26" s="91"/>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H9" sqref="H9"/>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6" t="s">
        <v>74</v>
      </c>
      <c r="B1" s="76"/>
      <c r="C1" s="76"/>
      <c r="D1" s="76"/>
      <c r="E1" s="45"/>
      <c r="F1" s="75" t="s">
        <v>73</v>
      </c>
      <c r="G1" s="75"/>
      <c r="H1" s="75"/>
      <c r="I1" s="75"/>
      <c r="J1" s="75"/>
      <c r="K1" s="75"/>
      <c r="L1" s="55"/>
      <c r="M1" s="55"/>
      <c r="N1" s="55"/>
    </row>
    <row r="3" spans="1:14" s="8" customFormat="1" ht="46.2" customHeight="1" x14ac:dyDescent="0.35">
      <c r="A3" s="111" t="s">
        <v>112</v>
      </c>
      <c r="B3" s="112"/>
      <c r="C3" s="112"/>
      <c r="D3" s="112"/>
      <c r="E3" s="112"/>
      <c r="F3" s="112"/>
      <c r="G3" s="112"/>
      <c r="H3" s="112"/>
      <c r="I3" s="112"/>
      <c r="J3" s="112"/>
      <c r="K3" s="112"/>
      <c r="L3" s="6"/>
      <c r="M3" s="6"/>
    </row>
    <row r="4" spans="1:14" s="9" customFormat="1" ht="21" x14ac:dyDescent="0.4">
      <c r="A4" s="102" t="s">
        <v>2</v>
      </c>
      <c r="B4" s="102" t="s">
        <v>1</v>
      </c>
      <c r="C4" s="97" t="s">
        <v>108</v>
      </c>
      <c r="D4" s="113" t="s">
        <v>19</v>
      </c>
      <c r="E4" s="113" t="s">
        <v>20</v>
      </c>
      <c r="F4" s="113"/>
      <c r="G4" s="113"/>
      <c r="H4" s="113"/>
      <c r="I4" s="98" t="s">
        <v>109</v>
      </c>
      <c r="J4" s="102" t="s">
        <v>4</v>
      </c>
      <c r="K4" s="102" t="s">
        <v>69</v>
      </c>
      <c r="L4" s="17"/>
      <c r="M4" s="17"/>
    </row>
    <row r="5" spans="1:14" s="9" customFormat="1" ht="21" x14ac:dyDescent="0.4">
      <c r="A5" s="103"/>
      <c r="B5" s="103"/>
      <c r="C5" s="97"/>
      <c r="D5" s="113"/>
      <c r="E5" s="114" t="s">
        <v>22</v>
      </c>
      <c r="F5" s="113" t="s">
        <v>21</v>
      </c>
      <c r="G5" s="113"/>
      <c r="H5" s="113"/>
      <c r="I5" s="98"/>
      <c r="J5" s="103"/>
      <c r="K5" s="103"/>
      <c r="L5" s="17"/>
      <c r="M5" s="17"/>
    </row>
    <row r="6" spans="1:14" s="9" customFormat="1" ht="21" x14ac:dyDescent="0.4">
      <c r="A6" s="103"/>
      <c r="B6" s="103"/>
      <c r="C6" s="99"/>
      <c r="D6" s="114"/>
      <c r="E6" s="115"/>
      <c r="F6" s="69" t="s">
        <v>28</v>
      </c>
      <c r="G6" s="69" t="s">
        <v>30</v>
      </c>
      <c r="H6" s="69" t="s">
        <v>29</v>
      </c>
      <c r="I6" s="102"/>
      <c r="J6" s="103"/>
      <c r="K6" s="103"/>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4" t="s">
        <v>0</v>
      </c>
      <c r="B12" s="96"/>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9" t="s">
        <v>71</v>
      </c>
      <c r="B13" s="109"/>
      <c r="C13" s="109"/>
      <c r="D13" s="109"/>
      <c r="E13" s="55"/>
      <c r="F13" s="109" t="s">
        <v>72</v>
      </c>
      <c r="G13" s="109"/>
      <c r="H13" s="109"/>
      <c r="I13" s="109"/>
      <c r="J13" s="109"/>
      <c r="K13" s="109"/>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6" t="s">
        <v>74</v>
      </c>
      <c r="B1" s="76"/>
      <c r="C1" s="76"/>
      <c r="D1" s="76"/>
      <c r="E1" s="76"/>
      <c r="F1" s="76"/>
      <c r="G1" s="45"/>
      <c r="H1" s="75" t="s">
        <v>73</v>
      </c>
      <c r="I1" s="75"/>
      <c r="J1" s="75"/>
      <c r="K1" s="75"/>
      <c r="L1" s="75"/>
      <c r="M1" s="75"/>
      <c r="N1" s="75"/>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10" t="s">
        <v>113</v>
      </c>
      <c r="B3" s="110"/>
      <c r="C3" s="110"/>
      <c r="D3" s="110"/>
      <c r="E3" s="110"/>
      <c r="F3" s="110"/>
      <c r="G3" s="110"/>
      <c r="H3" s="110"/>
      <c r="I3" s="110"/>
      <c r="J3" s="110"/>
      <c r="K3" s="110"/>
      <c r="L3" s="110"/>
      <c r="M3" s="110"/>
      <c r="N3" s="110"/>
    </row>
    <row r="4" spans="1:30" s="5" customFormat="1" ht="33.75" customHeight="1" x14ac:dyDescent="0.5">
      <c r="A4" s="102" t="s">
        <v>2</v>
      </c>
      <c r="B4" s="102" t="s">
        <v>1</v>
      </c>
      <c r="C4" s="97" t="s">
        <v>108</v>
      </c>
      <c r="D4" s="98" t="s">
        <v>19</v>
      </c>
      <c r="E4" s="98" t="s">
        <v>20</v>
      </c>
      <c r="F4" s="98" t="s">
        <v>53</v>
      </c>
      <c r="G4" s="98"/>
      <c r="H4" s="98"/>
      <c r="I4" s="98"/>
      <c r="J4" s="98"/>
      <c r="K4" s="98"/>
      <c r="L4" s="98"/>
      <c r="M4" s="98"/>
      <c r="N4" s="97" t="s">
        <v>109</v>
      </c>
    </row>
    <row r="5" spans="1:30" s="5" customFormat="1" ht="28.2" x14ac:dyDescent="0.5">
      <c r="A5" s="103"/>
      <c r="B5" s="103"/>
      <c r="C5" s="99"/>
      <c r="D5" s="102"/>
      <c r="E5" s="102"/>
      <c r="F5" s="35" t="s">
        <v>48</v>
      </c>
      <c r="G5" s="35" t="s">
        <v>49</v>
      </c>
      <c r="H5" s="35" t="s">
        <v>16</v>
      </c>
      <c r="I5" s="35" t="s">
        <v>49</v>
      </c>
      <c r="J5" s="35" t="s">
        <v>26</v>
      </c>
      <c r="K5" s="35" t="s">
        <v>26</v>
      </c>
      <c r="L5" s="35" t="s">
        <v>26</v>
      </c>
      <c r="M5" s="35" t="s">
        <v>16</v>
      </c>
      <c r="N5" s="99"/>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6" t="s">
        <v>0</v>
      </c>
      <c r="B7" s="116"/>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9" t="s">
        <v>71</v>
      </c>
      <c r="C8" s="109"/>
      <c r="D8" s="109"/>
      <c r="E8" s="109"/>
      <c r="F8" s="55"/>
      <c r="G8" s="75" t="s">
        <v>72</v>
      </c>
      <c r="H8" s="75"/>
      <c r="I8" s="75"/>
      <c r="J8" s="75"/>
      <c r="K8" s="75"/>
      <c r="L8" s="75"/>
      <c r="M8" s="75"/>
      <c r="N8" s="75"/>
      <c r="O8" s="55"/>
      <c r="P8" s="55"/>
      <c r="Q8" s="55"/>
      <c r="R8" s="55"/>
      <c r="S8" s="55"/>
      <c r="T8" s="55"/>
      <c r="U8" s="55"/>
    </row>
    <row r="9" spans="1:30" s="3" customFormat="1" ht="123.75" customHeight="1" x14ac:dyDescent="0.35">
      <c r="B9" s="91" t="s">
        <v>55</v>
      </c>
      <c r="C9" s="91"/>
      <c r="D9" s="91"/>
      <c r="E9" s="91"/>
      <c r="F9" s="91"/>
      <c r="G9" s="91"/>
      <c r="H9" s="91"/>
      <c r="I9" s="91"/>
      <c r="J9" s="91"/>
      <c r="K9" s="91"/>
      <c r="L9" s="91"/>
      <c r="M9" s="91"/>
      <c r="N9" s="91"/>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6" t="s">
        <v>74</v>
      </c>
      <c r="B1" s="76"/>
      <c r="C1" s="76"/>
      <c r="D1" s="76"/>
      <c r="E1" s="45"/>
      <c r="F1" s="75" t="s">
        <v>73</v>
      </c>
      <c r="G1" s="75"/>
      <c r="H1" s="75"/>
      <c r="I1" s="75"/>
      <c r="J1" s="75"/>
      <c r="K1" s="75"/>
      <c r="L1" s="75"/>
      <c r="M1" s="75"/>
      <c r="N1" s="75"/>
      <c r="O1" s="75"/>
      <c r="P1" s="75"/>
      <c r="Q1" s="75"/>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2" t="s">
        <v>114</v>
      </c>
      <c r="B3" s="122"/>
      <c r="C3" s="122"/>
      <c r="D3" s="122"/>
      <c r="E3" s="122"/>
      <c r="F3" s="122"/>
      <c r="G3" s="122"/>
      <c r="H3" s="122"/>
      <c r="I3" s="122"/>
      <c r="J3" s="122"/>
      <c r="K3" s="122"/>
      <c r="L3" s="122"/>
      <c r="M3" s="122"/>
      <c r="N3" s="122"/>
      <c r="O3" s="122"/>
      <c r="P3" s="122"/>
      <c r="Q3" s="122"/>
      <c r="R3" s="12"/>
      <c r="S3" s="12"/>
    </row>
    <row r="4" spans="1:19" s="24" customFormat="1" ht="39.6" customHeight="1" x14ac:dyDescent="0.35">
      <c r="A4" s="114" t="s">
        <v>2</v>
      </c>
      <c r="B4" s="114" t="s">
        <v>1</v>
      </c>
      <c r="C4" s="113" t="s">
        <v>15</v>
      </c>
      <c r="D4" s="113"/>
      <c r="E4" s="113"/>
      <c r="F4" s="113"/>
      <c r="G4" s="113"/>
      <c r="H4" s="113"/>
      <c r="I4" s="113"/>
      <c r="J4" s="113" t="s">
        <v>35</v>
      </c>
      <c r="K4" s="113"/>
      <c r="L4" s="113"/>
      <c r="M4" s="113"/>
      <c r="N4" s="113"/>
      <c r="O4" s="113"/>
      <c r="P4" s="113"/>
      <c r="Q4" s="113" t="s">
        <v>34</v>
      </c>
      <c r="R4" s="14"/>
      <c r="S4" s="14"/>
    </row>
    <row r="5" spans="1:19" s="24" customFormat="1" ht="36" customHeight="1" x14ac:dyDescent="0.35">
      <c r="A5" s="115"/>
      <c r="B5" s="115"/>
      <c r="C5" s="121" t="s">
        <v>115</v>
      </c>
      <c r="D5" s="114" t="s">
        <v>19</v>
      </c>
      <c r="E5" s="118" t="s">
        <v>20</v>
      </c>
      <c r="F5" s="119"/>
      <c r="G5" s="119"/>
      <c r="H5" s="120"/>
      <c r="I5" s="121" t="s">
        <v>109</v>
      </c>
      <c r="J5" s="121" t="s">
        <v>115</v>
      </c>
      <c r="K5" s="114" t="s">
        <v>19</v>
      </c>
      <c r="L5" s="118" t="s">
        <v>20</v>
      </c>
      <c r="M5" s="119"/>
      <c r="N5" s="119"/>
      <c r="O5" s="120"/>
      <c r="P5" s="121" t="s">
        <v>109</v>
      </c>
      <c r="Q5" s="113"/>
      <c r="R5" s="14"/>
      <c r="S5" s="14"/>
    </row>
    <row r="6" spans="1:19" s="24" customFormat="1" x14ac:dyDescent="0.35">
      <c r="A6" s="115"/>
      <c r="B6" s="115"/>
      <c r="C6" s="121"/>
      <c r="D6" s="115"/>
      <c r="E6" s="114" t="s">
        <v>22</v>
      </c>
      <c r="F6" s="118" t="s">
        <v>21</v>
      </c>
      <c r="G6" s="119"/>
      <c r="H6" s="120"/>
      <c r="I6" s="121"/>
      <c r="J6" s="121"/>
      <c r="K6" s="115"/>
      <c r="L6" s="114" t="s">
        <v>22</v>
      </c>
      <c r="M6" s="118" t="s">
        <v>21</v>
      </c>
      <c r="N6" s="119"/>
      <c r="O6" s="120"/>
      <c r="P6" s="121"/>
      <c r="Q6" s="113"/>
      <c r="R6" s="14"/>
      <c r="S6" s="14"/>
    </row>
    <row r="7" spans="1:19" s="24" customFormat="1" ht="30.6" customHeight="1" x14ac:dyDescent="0.35">
      <c r="A7" s="117"/>
      <c r="B7" s="117"/>
      <c r="C7" s="121"/>
      <c r="D7" s="117"/>
      <c r="E7" s="117"/>
      <c r="F7" s="37" t="s">
        <v>99</v>
      </c>
      <c r="G7" s="37" t="s">
        <v>32</v>
      </c>
      <c r="H7" s="37" t="s">
        <v>31</v>
      </c>
      <c r="I7" s="121"/>
      <c r="J7" s="121"/>
      <c r="K7" s="117"/>
      <c r="L7" s="117"/>
      <c r="M7" s="37" t="s">
        <v>31</v>
      </c>
      <c r="N7" s="37" t="s">
        <v>31</v>
      </c>
      <c r="O7" s="37" t="s">
        <v>33</v>
      </c>
      <c r="P7" s="121"/>
      <c r="Q7" s="113"/>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8" t="s">
        <v>0</v>
      </c>
      <c r="B9" s="120"/>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9" t="s">
        <v>71</v>
      </c>
      <c r="B10" s="109"/>
      <c r="C10" s="109"/>
      <c r="D10" s="109"/>
      <c r="E10" s="55"/>
      <c r="G10" s="57"/>
      <c r="H10" s="57"/>
      <c r="I10" s="109" t="s">
        <v>72</v>
      </c>
      <c r="J10" s="109"/>
      <c r="K10" s="109"/>
      <c r="L10" s="109"/>
      <c r="M10" s="109"/>
      <c r="N10" s="109"/>
      <c r="O10" s="109"/>
      <c r="P10" s="109"/>
      <c r="Q10" s="109"/>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topLeftCell="A4"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6" t="s">
        <v>74</v>
      </c>
      <c r="B1" s="76"/>
      <c r="C1" s="76"/>
      <c r="D1" s="76"/>
      <c r="E1" s="45"/>
      <c r="F1" s="75" t="s">
        <v>73</v>
      </c>
      <c r="G1" s="75"/>
      <c r="H1" s="75"/>
      <c r="I1" s="75"/>
      <c r="J1" s="75"/>
      <c r="K1" s="75"/>
      <c r="L1" s="75"/>
      <c r="M1" s="75"/>
      <c r="N1" s="75"/>
      <c r="O1" s="75"/>
      <c r="P1" s="75"/>
      <c r="Q1" s="75"/>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2" t="s">
        <v>116</v>
      </c>
      <c r="B3" s="122"/>
      <c r="C3" s="122"/>
      <c r="D3" s="122"/>
      <c r="E3" s="122"/>
      <c r="F3" s="122"/>
      <c r="G3" s="122"/>
      <c r="H3" s="122"/>
      <c r="I3" s="122"/>
      <c r="J3" s="122"/>
      <c r="K3" s="122"/>
      <c r="L3" s="122"/>
      <c r="M3" s="122"/>
      <c r="N3" s="122"/>
      <c r="O3" s="122"/>
      <c r="P3" s="122"/>
      <c r="Q3" s="122"/>
      <c r="R3" s="12"/>
      <c r="S3" s="12"/>
    </row>
    <row r="4" spans="1:19" s="24" customFormat="1" ht="47.25" customHeight="1" x14ac:dyDescent="0.35">
      <c r="A4" s="114" t="s">
        <v>2</v>
      </c>
      <c r="B4" s="114" t="s">
        <v>1</v>
      </c>
      <c r="C4" s="113" t="s">
        <v>36</v>
      </c>
      <c r="D4" s="113"/>
      <c r="E4" s="113"/>
      <c r="F4" s="113"/>
      <c r="G4" s="113"/>
      <c r="H4" s="113"/>
      <c r="I4" s="113"/>
      <c r="J4" s="113" t="s">
        <v>37</v>
      </c>
      <c r="K4" s="113"/>
      <c r="L4" s="113"/>
      <c r="M4" s="113"/>
      <c r="N4" s="113"/>
      <c r="O4" s="113"/>
      <c r="P4" s="113"/>
      <c r="Q4" s="113" t="s">
        <v>38</v>
      </c>
      <c r="R4" s="14"/>
      <c r="S4" s="14"/>
    </row>
    <row r="5" spans="1:19" s="24" customFormat="1" ht="18" customHeight="1" x14ac:dyDescent="0.35">
      <c r="A5" s="115"/>
      <c r="B5" s="115"/>
      <c r="C5" s="121" t="s">
        <v>115</v>
      </c>
      <c r="D5" s="114" t="s">
        <v>19</v>
      </c>
      <c r="E5" s="118" t="s">
        <v>20</v>
      </c>
      <c r="F5" s="119"/>
      <c r="G5" s="119"/>
      <c r="H5" s="120"/>
      <c r="I5" s="121" t="s">
        <v>109</v>
      </c>
      <c r="J5" s="121" t="s">
        <v>115</v>
      </c>
      <c r="K5" s="114" t="s">
        <v>19</v>
      </c>
      <c r="L5" s="118" t="s">
        <v>20</v>
      </c>
      <c r="M5" s="119"/>
      <c r="N5" s="119"/>
      <c r="O5" s="120"/>
      <c r="P5" s="121" t="s">
        <v>109</v>
      </c>
      <c r="Q5" s="113"/>
      <c r="R5" s="14"/>
      <c r="S5" s="14"/>
    </row>
    <row r="6" spans="1:19" s="24" customFormat="1" ht="42" customHeight="1" x14ac:dyDescent="0.35">
      <c r="A6" s="115"/>
      <c r="B6" s="115"/>
      <c r="C6" s="121"/>
      <c r="D6" s="115"/>
      <c r="E6" s="114" t="s">
        <v>22</v>
      </c>
      <c r="F6" s="118" t="s">
        <v>21</v>
      </c>
      <c r="G6" s="119"/>
      <c r="H6" s="120"/>
      <c r="I6" s="121"/>
      <c r="J6" s="121"/>
      <c r="K6" s="115"/>
      <c r="L6" s="114" t="s">
        <v>22</v>
      </c>
      <c r="M6" s="118" t="s">
        <v>21</v>
      </c>
      <c r="N6" s="119"/>
      <c r="O6" s="120"/>
      <c r="P6" s="121"/>
      <c r="Q6" s="113"/>
      <c r="R6" s="14"/>
      <c r="S6" s="14"/>
    </row>
    <row r="7" spans="1:19" s="24" customFormat="1" ht="52.2" x14ac:dyDescent="0.35">
      <c r="A7" s="117"/>
      <c r="B7" s="117"/>
      <c r="C7" s="121"/>
      <c r="D7" s="117"/>
      <c r="E7" s="117"/>
      <c r="F7" s="37" t="s">
        <v>31</v>
      </c>
      <c r="G7" s="37" t="s">
        <v>32</v>
      </c>
      <c r="H7" s="37" t="s">
        <v>31</v>
      </c>
      <c r="I7" s="121"/>
      <c r="J7" s="121"/>
      <c r="K7" s="117"/>
      <c r="L7" s="117"/>
      <c r="M7" s="37" t="s">
        <v>95</v>
      </c>
      <c r="N7" s="37" t="s">
        <v>31</v>
      </c>
      <c r="O7" s="37" t="s">
        <v>33</v>
      </c>
      <c r="P7" s="121"/>
      <c r="Q7" s="113"/>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0</v>
      </c>
      <c r="M9" s="37"/>
      <c r="N9" s="37"/>
      <c r="O9" s="37"/>
      <c r="P9" s="37">
        <f t="shared" si="2"/>
        <v>5</v>
      </c>
      <c r="Q9" s="40">
        <f t="shared" si="3"/>
        <v>5</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8" t="s">
        <v>0</v>
      </c>
      <c r="B14" s="120"/>
      <c r="C14" s="40">
        <f t="shared" ref="C14:Q14" si="5">SUM(C8:C13)</f>
        <v>0</v>
      </c>
      <c r="D14" s="40">
        <f t="shared" si="5"/>
        <v>0</v>
      </c>
      <c r="E14" s="40">
        <f t="shared" si="5"/>
        <v>0</v>
      </c>
      <c r="F14" s="40">
        <f t="shared" si="5"/>
        <v>0</v>
      </c>
      <c r="G14" s="40">
        <f t="shared" si="5"/>
        <v>0</v>
      </c>
      <c r="H14" s="40">
        <f t="shared" si="5"/>
        <v>0</v>
      </c>
      <c r="I14" s="40">
        <f t="shared" si="5"/>
        <v>0</v>
      </c>
      <c r="J14" s="40">
        <f t="shared" si="5"/>
        <v>12</v>
      </c>
      <c r="K14" s="40">
        <f t="shared" si="5"/>
        <v>0</v>
      </c>
      <c r="L14" s="40">
        <f t="shared" si="5"/>
        <v>0</v>
      </c>
      <c r="M14" s="40">
        <f t="shared" si="5"/>
        <v>0</v>
      </c>
      <c r="N14" s="40">
        <f t="shared" si="5"/>
        <v>0</v>
      </c>
      <c r="O14" s="40">
        <f t="shared" si="5"/>
        <v>0</v>
      </c>
      <c r="P14" s="40">
        <f t="shared" si="5"/>
        <v>12</v>
      </c>
      <c r="Q14" s="40">
        <f t="shared" si="5"/>
        <v>12</v>
      </c>
    </row>
    <row r="15" spans="1:19" s="10" customFormat="1" ht="41.25" customHeight="1" x14ac:dyDescent="0.35">
      <c r="A15" s="109" t="s">
        <v>71</v>
      </c>
      <c r="B15" s="109"/>
      <c r="C15" s="109"/>
      <c r="D15" s="109"/>
      <c r="E15" s="55"/>
      <c r="G15" s="57"/>
      <c r="H15" s="57"/>
      <c r="I15" s="109" t="s">
        <v>72</v>
      </c>
      <c r="J15" s="109"/>
      <c r="K15" s="109"/>
      <c r="L15" s="109"/>
      <c r="M15" s="109"/>
      <c r="N15" s="109"/>
      <c r="O15" s="109"/>
      <c r="P15" s="109"/>
      <c r="Q15" s="109"/>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C4:I4"/>
    <mergeCell ref="J4:P4"/>
    <mergeCell ref="Q4:Q7"/>
    <mergeCell ref="C5:C7"/>
    <mergeCell ref="D5:D7"/>
    <mergeCell ref="E5:H5"/>
    <mergeCell ref="I5:I7"/>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topLeftCell="A13" zoomScale="110" zoomScaleNormal="110" zoomScaleSheetLayoutView="70" workbookViewId="0">
      <selection activeCell="I4" sqref="I4:I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6" t="s">
        <v>74</v>
      </c>
      <c r="B1" s="76"/>
      <c r="C1" s="76"/>
      <c r="D1" s="76"/>
      <c r="E1" s="75" t="s">
        <v>73</v>
      </c>
      <c r="F1" s="75"/>
      <c r="G1" s="75"/>
      <c r="H1" s="75"/>
      <c r="I1" s="75"/>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2" t="s">
        <v>118</v>
      </c>
      <c r="B3" s="122"/>
      <c r="C3" s="122"/>
      <c r="D3" s="122"/>
      <c r="E3" s="122"/>
      <c r="F3" s="122"/>
      <c r="G3" s="122"/>
      <c r="H3" s="122"/>
      <c r="I3" s="122"/>
      <c r="J3" s="12"/>
      <c r="K3" s="12"/>
    </row>
    <row r="4" spans="1:17" s="24" customFormat="1" ht="18" customHeight="1" x14ac:dyDescent="0.35">
      <c r="A4" s="114" t="s">
        <v>2</v>
      </c>
      <c r="B4" s="114" t="s">
        <v>1</v>
      </c>
      <c r="C4" s="121" t="s">
        <v>115</v>
      </c>
      <c r="D4" s="114" t="s">
        <v>19</v>
      </c>
      <c r="E4" s="118" t="s">
        <v>20</v>
      </c>
      <c r="F4" s="119"/>
      <c r="G4" s="119"/>
      <c r="H4" s="120"/>
      <c r="I4" s="121" t="s">
        <v>109</v>
      </c>
      <c r="J4" s="14"/>
      <c r="K4" s="14"/>
    </row>
    <row r="5" spans="1:17" s="24" customFormat="1" x14ac:dyDescent="0.35">
      <c r="A5" s="115"/>
      <c r="B5" s="115"/>
      <c r="C5" s="121"/>
      <c r="D5" s="115"/>
      <c r="E5" s="114" t="s">
        <v>22</v>
      </c>
      <c r="F5" s="118" t="s">
        <v>21</v>
      </c>
      <c r="G5" s="119"/>
      <c r="H5" s="120"/>
      <c r="I5" s="121"/>
      <c r="J5" s="14"/>
      <c r="K5" s="14"/>
    </row>
    <row r="6" spans="1:17" s="24" customFormat="1" x14ac:dyDescent="0.35">
      <c r="A6" s="117"/>
      <c r="B6" s="117"/>
      <c r="C6" s="121"/>
      <c r="D6" s="117"/>
      <c r="E6" s="117"/>
      <c r="F6" s="37" t="s">
        <v>117</v>
      </c>
      <c r="G6" s="37" t="s">
        <v>26</v>
      </c>
      <c r="H6" s="37" t="s">
        <v>31</v>
      </c>
      <c r="I6" s="121"/>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v>2</v>
      </c>
      <c r="B8" s="70" t="s">
        <v>77</v>
      </c>
      <c r="C8" s="42">
        <v>1</v>
      </c>
      <c r="D8" s="42"/>
      <c r="E8" s="42">
        <f t="shared" ref="E8:E14" si="0">SUM(F8:H8)</f>
        <v>1</v>
      </c>
      <c r="F8" s="37">
        <v>1</v>
      </c>
      <c r="G8" s="37"/>
      <c r="H8" s="37"/>
      <c r="I8" s="41">
        <f t="shared" ref="I8:I11"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8" t="s">
        <v>0</v>
      </c>
      <c r="B15" s="120"/>
      <c r="C15" s="40">
        <f t="shared" ref="C15:I15" si="3">SUM(C7:C14)</f>
        <v>12</v>
      </c>
      <c r="D15" s="40">
        <f t="shared" si="3"/>
        <v>0</v>
      </c>
      <c r="E15" s="40">
        <f t="shared" si="3"/>
        <v>1</v>
      </c>
      <c r="F15" s="40">
        <f t="shared" si="3"/>
        <v>1</v>
      </c>
      <c r="G15" s="40">
        <f t="shared" si="3"/>
        <v>0</v>
      </c>
      <c r="H15" s="40">
        <f t="shared" si="3"/>
        <v>0</v>
      </c>
      <c r="I15" s="40">
        <f t="shared" si="3"/>
        <v>11</v>
      </c>
    </row>
    <row r="16" spans="1:17" s="10" customFormat="1" ht="37.5" customHeight="1" x14ac:dyDescent="0.3">
      <c r="A16" s="109" t="s">
        <v>71</v>
      </c>
      <c r="B16" s="109"/>
      <c r="C16" s="109"/>
      <c r="D16" s="109"/>
      <c r="E16" s="55"/>
      <c r="F16" s="109" t="s">
        <v>72</v>
      </c>
      <c r="G16" s="109"/>
      <c r="H16" s="109"/>
      <c r="I16" s="109"/>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topLeftCell="A22" zoomScale="80" zoomScaleNormal="80" workbookViewId="0">
      <selection activeCell="R21" sqref="R21"/>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4" t="s">
        <v>93</v>
      </c>
      <c r="B1" s="124"/>
      <c r="C1" s="124"/>
      <c r="D1" s="124"/>
      <c r="E1" s="124"/>
      <c r="F1" s="124"/>
      <c r="G1" s="124"/>
      <c r="H1" s="124"/>
      <c r="I1" s="124"/>
      <c r="J1" s="123" t="s">
        <v>73</v>
      </c>
      <c r="K1" s="123"/>
      <c r="L1" s="123"/>
      <c r="M1" s="123"/>
      <c r="N1" s="123"/>
      <c r="O1" s="123"/>
      <c r="P1" s="123"/>
      <c r="Q1" s="123"/>
      <c r="R1" s="123"/>
      <c r="S1" s="123"/>
      <c r="T1" s="123"/>
      <c r="U1" s="123"/>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8" t="s">
        <v>104</v>
      </c>
      <c r="B3" s="128"/>
      <c r="C3" s="128"/>
      <c r="D3" s="128"/>
      <c r="E3" s="128"/>
      <c r="F3" s="128"/>
      <c r="G3" s="128"/>
      <c r="H3" s="128"/>
      <c r="I3" s="128"/>
      <c r="J3" s="128"/>
      <c r="K3" s="128"/>
      <c r="L3" s="128"/>
      <c r="M3" s="128"/>
      <c r="N3" s="128"/>
      <c r="O3" s="128"/>
      <c r="P3" s="128"/>
      <c r="Q3" s="128"/>
      <c r="R3" s="128"/>
      <c r="S3" s="128"/>
      <c r="T3" s="128"/>
      <c r="U3" s="128"/>
    </row>
    <row r="4" spans="1:21" s="28" customFormat="1" ht="48.75" customHeight="1" x14ac:dyDescent="0.25">
      <c r="A4" s="102" t="s">
        <v>2</v>
      </c>
      <c r="B4" s="102" t="s">
        <v>7</v>
      </c>
      <c r="C4" s="97" t="s">
        <v>102</v>
      </c>
      <c r="D4" s="97"/>
      <c r="E4" s="97"/>
      <c r="F4" s="97"/>
      <c r="G4" s="97"/>
      <c r="H4" s="97"/>
      <c r="I4" s="97"/>
      <c r="J4" s="97"/>
      <c r="K4" s="97"/>
      <c r="L4" s="106" t="s">
        <v>105</v>
      </c>
      <c r="M4" s="107"/>
      <c r="N4" s="107"/>
      <c r="O4" s="107"/>
      <c r="P4" s="108"/>
      <c r="Q4" s="129" t="s">
        <v>106</v>
      </c>
      <c r="R4" s="129"/>
      <c r="S4" s="129"/>
      <c r="T4" s="129"/>
      <c r="U4" s="129"/>
    </row>
    <row r="5" spans="1:21" s="29" customFormat="1" ht="42" customHeight="1" x14ac:dyDescent="0.35">
      <c r="A5" s="103"/>
      <c r="B5" s="103"/>
      <c r="C5" s="98" t="s">
        <v>39</v>
      </c>
      <c r="D5" s="98"/>
      <c r="E5" s="98"/>
      <c r="F5" s="98" t="s">
        <v>40</v>
      </c>
      <c r="G5" s="98"/>
      <c r="H5" s="126" t="s">
        <v>41</v>
      </c>
      <c r="I5" s="127"/>
      <c r="J5" s="118" t="s">
        <v>8</v>
      </c>
      <c r="K5" s="120"/>
      <c r="L5" s="102" t="s">
        <v>11</v>
      </c>
      <c r="M5" s="126" t="s">
        <v>12</v>
      </c>
      <c r="N5" s="127"/>
      <c r="O5" s="118" t="s">
        <v>8</v>
      </c>
      <c r="P5" s="120"/>
      <c r="Q5" s="102" t="s">
        <v>42</v>
      </c>
      <c r="R5" s="126" t="s">
        <v>12</v>
      </c>
      <c r="S5" s="127"/>
      <c r="T5" s="118" t="s">
        <v>8</v>
      </c>
      <c r="U5" s="120"/>
    </row>
    <row r="6" spans="1:21" s="29" customFormat="1" ht="85.5" customHeight="1" x14ac:dyDescent="0.35">
      <c r="A6" s="104"/>
      <c r="B6" s="104"/>
      <c r="C6" s="19" t="s">
        <v>43</v>
      </c>
      <c r="D6" s="19" t="s">
        <v>19</v>
      </c>
      <c r="E6" s="19" t="s">
        <v>5</v>
      </c>
      <c r="F6" s="19" t="s">
        <v>9</v>
      </c>
      <c r="G6" s="19" t="s">
        <v>10</v>
      </c>
      <c r="H6" s="23" t="s">
        <v>9</v>
      </c>
      <c r="I6" s="23" t="s">
        <v>10</v>
      </c>
      <c r="J6" s="23" t="s">
        <v>9</v>
      </c>
      <c r="K6" s="23" t="s">
        <v>10</v>
      </c>
      <c r="L6" s="104"/>
      <c r="M6" s="23" t="s">
        <v>9</v>
      </c>
      <c r="N6" s="23" t="s">
        <v>10</v>
      </c>
      <c r="O6" s="23" t="s">
        <v>9</v>
      </c>
      <c r="P6" s="23" t="s">
        <v>10</v>
      </c>
      <c r="Q6" s="104"/>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52</v>
      </c>
      <c r="M7" s="62">
        <v>12</v>
      </c>
      <c r="N7" s="72">
        <f t="shared" ref="N7:N18" si="3">M7/L7</f>
        <v>0.23076923076923078</v>
      </c>
      <c r="O7" s="39">
        <f>L7-M7</f>
        <v>40</v>
      </c>
      <c r="P7" s="72">
        <f t="shared" ref="P7:P18" si="4">O7/L7</f>
        <v>0.76923076923076927</v>
      </c>
      <c r="Q7" s="60"/>
      <c r="R7" s="62"/>
      <c r="S7" s="72"/>
      <c r="T7" s="39"/>
      <c r="U7" s="73"/>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c r="U8" s="73"/>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22</v>
      </c>
      <c r="M9" s="62">
        <v>1</v>
      </c>
      <c r="N9" s="72">
        <f t="shared" si="3"/>
        <v>4.5454545454545456E-2</v>
      </c>
      <c r="O9" s="39">
        <f t="shared" si="6"/>
        <v>21</v>
      </c>
      <c r="P9" s="72">
        <f t="shared" si="4"/>
        <v>0.95454545454545459</v>
      </c>
      <c r="Q9" s="60"/>
      <c r="R9" s="62"/>
      <c r="S9" s="72"/>
      <c r="T9" s="39"/>
      <c r="U9" s="73"/>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73"/>
    </row>
    <row r="11" spans="1:21" s="29" customFormat="1" ht="18" x14ac:dyDescent="0.35">
      <c r="A11" s="19">
        <v>5</v>
      </c>
      <c r="B11" s="64" t="s">
        <v>79</v>
      </c>
      <c r="C11" s="59">
        <v>75</v>
      </c>
      <c r="D11" s="59">
        <v>16</v>
      </c>
      <c r="E11" s="60">
        <v>91</v>
      </c>
      <c r="F11" s="60">
        <f t="shared" si="7"/>
        <v>61</v>
      </c>
      <c r="G11" s="71">
        <f t="shared" si="0"/>
        <v>0.67032967032967028</v>
      </c>
      <c r="H11" s="62">
        <v>10</v>
      </c>
      <c r="I11" s="72">
        <f t="shared" si="1"/>
        <v>0.16393442622950818</v>
      </c>
      <c r="J11" s="39">
        <f t="shared" si="5"/>
        <v>51</v>
      </c>
      <c r="K11" s="72">
        <f t="shared" si="2"/>
        <v>0.83606557377049184</v>
      </c>
      <c r="L11" s="60">
        <v>61</v>
      </c>
      <c r="M11" s="62">
        <v>12</v>
      </c>
      <c r="N11" s="72">
        <f t="shared" si="3"/>
        <v>0.19672131147540983</v>
      </c>
      <c r="O11" s="39">
        <f t="shared" si="6"/>
        <v>49</v>
      </c>
      <c r="P11" s="72">
        <f t="shared" si="4"/>
        <v>0.80327868852459017</v>
      </c>
      <c r="Q11" s="60"/>
      <c r="R11" s="62"/>
      <c r="S11" s="72"/>
      <c r="T11" s="39"/>
      <c r="U11" s="73"/>
    </row>
    <row r="12" spans="1:21" s="29" customFormat="1" ht="18" x14ac:dyDescent="0.35">
      <c r="A12" s="19">
        <v>6</v>
      </c>
      <c r="B12" s="64" t="s">
        <v>80</v>
      </c>
      <c r="C12" s="59">
        <v>27</v>
      </c>
      <c r="D12" s="59">
        <v>8</v>
      </c>
      <c r="E12" s="60">
        <v>35</v>
      </c>
      <c r="F12" s="60">
        <f t="shared" si="7"/>
        <v>35</v>
      </c>
      <c r="G12" s="71">
        <f t="shared" si="0"/>
        <v>1</v>
      </c>
      <c r="H12" s="62">
        <v>4</v>
      </c>
      <c r="I12" s="72">
        <f t="shared" si="1"/>
        <v>0.11428571428571428</v>
      </c>
      <c r="J12" s="39">
        <f t="shared" si="5"/>
        <v>31</v>
      </c>
      <c r="K12" s="72">
        <f t="shared" si="2"/>
        <v>0.88571428571428568</v>
      </c>
      <c r="L12" s="60">
        <v>34</v>
      </c>
      <c r="M12" s="62">
        <v>4</v>
      </c>
      <c r="N12" s="72">
        <f t="shared" si="3"/>
        <v>0.11764705882352941</v>
      </c>
      <c r="O12" s="39">
        <f t="shared" si="6"/>
        <v>30</v>
      </c>
      <c r="P12" s="72">
        <f t="shared" si="4"/>
        <v>0.88235294117647056</v>
      </c>
      <c r="Q12" s="60">
        <v>1</v>
      </c>
      <c r="R12" s="62"/>
      <c r="S12" s="72"/>
      <c r="T12" s="39">
        <v>1</v>
      </c>
      <c r="U12" s="73">
        <f>T12/Q12</f>
        <v>1</v>
      </c>
    </row>
    <row r="13" spans="1:21" s="29" customFormat="1" ht="18" x14ac:dyDescent="0.35">
      <c r="A13" s="19">
        <v>7</v>
      </c>
      <c r="B13" s="64" t="s">
        <v>81</v>
      </c>
      <c r="C13" s="59">
        <v>5</v>
      </c>
      <c r="D13" s="59">
        <v>12</v>
      </c>
      <c r="E13" s="60">
        <v>17</v>
      </c>
      <c r="F13" s="60">
        <f t="shared" si="7"/>
        <v>9</v>
      </c>
      <c r="G13" s="71">
        <f t="shared" si="0"/>
        <v>0.52941176470588236</v>
      </c>
      <c r="H13" s="62">
        <v>2</v>
      </c>
      <c r="I13" s="72">
        <f t="shared" si="1"/>
        <v>0.22222222222222221</v>
      </c>
      <c r="J13" s="39">
        <f t="shared" si="5"/>
        <v>7</v>
      </c>
      <c r="K13" s="72">
        <f t="shared" si="2"/>
        <v>0.77777777777777779</v>
      </c>
      <c r="L13" s="60">
        <v>9</v>
      </c>
      <c r="M13" s="62">
        <v>2</v>
      </c>
      <c r="N13" s="72">
        <f t="shared" si="3"/>
        <v>0.22222222222222221</v>
      </c>
      <c r="O13" s="39">
        <f t="shared" si="6"/>
        <v>7</v>
      </c>
      <c r="P13" s="72">
        <f t="shared" si="4"/>
        <v>0.77777777777777779</v>
      </c>
      <c r="Q13" s="60"/>
      <c r="R13" s="62"/>
      <c r="S13" s="72"/>
      <c r="T13" s="39"/>
      <c r="U13" s="73"/>
    </row>
    <row r="14" spans="1:21" s="29" customFormat="1" ht="18" x14ac:dyDescent="0.35">
      <c r="A14" s="19">
        <v>8</v>
      </c>
      <c r="B14" s="64" t="s">
        <v>82</v>
      </c>
      <c r="C14" s="59">
        <v>11</v>
      </c>
      <c r="D14" s="59">
        <v>24</v>
      </c>
      <c r="E14" s="60">
        <v>35</v>
      </c>
      <c r="F14" s="60">
        <f t="shared" si="7"/>
        <v>36</v>
      </c>
      <c r="G14" s="71">
        <f t="shared" si="0"/>
        <v>1.0285714285714285</v>
      </c>
      <c r="H14" s="62">
        <v>6</v>
      </c>
      <c r="I14" s="72">
        <f t="shared" si="1"/>
        <v>0.16666666666666666</v>
      </c>
      <c r="J14" s="39">
        <f t="shared" si="5"/>
        <v>30</v>
      </c>
      <c r="K14" s="72">
        <f t="shared" si="2"/>
        <v>0.83333333333333337</v>
      </c>
      <c r="L14" s="60">
        <v>36</v>
      </c>
      <c r="M14" s="62">
        <v>10</v>
      </c>
      <c r="N14" s="72">
        <f t="shared" si="3"/>
        <v>0.27777777777777779</v>
      </c>
      <c r="O14" s="39">
        <f t="shared" si="6"/>
        <v>26</v>
      </c>
      <c r="P14" s="72">
        <f t="shared" si="4"/>
        <v>0.72222222222222221</v>
      </c>
      <c r="Q14" s="60"/>
      <c r="R14" s="62"/>
      <c r="S14" s="72"/>
      <c r="T14" s="39"/>
      <c r="U14" s="73"/>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49</v>
      </c>
      <c r="M15" s="62">
        <v>5</v>
      </c>
      <c r="N15" s="72">
        <f t="shared" si="3"/>
        <v>0.10204081632653061</v>
      </c>
      <c r="O15" s="39">
        <f t="shared" si="6"/>
        <v>44</v>
      </c>
      <c r="P15" s="72">
        <f t="shared" si="4"/>
        <v>0.89795918367346939</v>
      </c>
      <c r="Q15" s="60"/>
      <c r="R15" s="62"/>
      <c r="S15" s="72"/>
      <c r="T15" s="39"/>
      <c r="U15" s="73"/>
    </row>
    <row r="16" spans="1:21" s="29" customFormat="1" ht="18" x14ac:dyDescent="0.35">
      <c r="A16" s="19">
        <v>10</v>
      </c>
      <c r="B16" s="64" t="s">
        <v>84</v>
      </c>
      <c r="C16" s="59">
        <v>21</v>
      </c>
      <c r="D16" s="59">
        <v>10</v>
      </c>
      <c r="E16" s="60">
        <v>31</v>
      </c>
      <c r="F16" s="60">
        <f t="shared" si="7"/>
        <v>30</v>
      </c>
      <c r="G16" s="71">
        <f t="shared" si="0"/>
        <v>0.967741935483871</v>
      </c>
      <c r="H16" s="62">
        <v>3</v>
      </c>
      <c r="I16" s="72">
        <f t="shared" si="1"/>
        <v>0.1</v>
      </c>
      <c r="J16" s="39">
        <f t="shared" si="5"/>
        <v>27</v>
      </c>
      <c r="K16" s="72">
        <f t="shared" si="2"/>
        <v>0.9</v>
      </c>
      <c r="L16" s="60">
        <v>29</v>
      </c>
      <c r="M16" s="62">
        <v>3</v>
      </c>
      <c r="N16" s="72">
        <f t="shared" si="3"/>
        <v>0.10344827586206896</v>
      </c>
      <c r="O16" s="39">
        <f t="shared" si="6"/>
        <v>26</v>
      </c>
      <c r="P16" s="72">
        <f t="shared" si="4"/>
        <v>0.89655172413793105</v>
      </c>
      <c r="Q16" s="60">
        <v>1</v>
      </c>
      <c r="R16" s="62">
        <v>1</v>
      </c>
      <c r="S16" s="72">
        <f>R16/Q16</f>
        <v>1</v>
      </c>
      <c r="T16" s="39"/>
      <c r="U16" s="73"/>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43</v>
      </c>
      <c r="M17" s="62">
        <v>2</v>
      </c>
      <c r="N17" s="72">
        <f t="shared" si="3"/>
        <v>4.6511627906976744E-2</v>
      </c>
      <c r="O17" s="39">
        <f t="shared" si="6"/>
        <v>41</v>
      </c>
      <c r="P17" s="72">
        <f t="shared" si="4"/>
        <v>0.95348837209302328</v>
      </c>
      <c r="Q17" s="60"/>
      <c r="R17" s="62"/>
      <c r="S17" s="72"/>
      <c r="T17" s="39"/>
      <c r="U17" s="73"/>
    </row>
    <row r="18" spans="1:23" s="29" customFormat="1" ht="18" x14ac:dyDescent="0.35">
      <c r="A18" s="19">
        <v>12</v>
      </c>
      <c r="B18" s="64" t="s">
        <v>86</v>
      </c>
      <c r="C18" s="59">
        <v>38</v>
      </c>
      <c r="D18" s="59">
        <v>8</v>
      </c>
      <c r="E18" s="60">
        <v>46</v>
      </c>
      <c r="F18" s="60">
        <f t="shared" si="7"/>
        <v>42</v>
      </c>
      <c r="G18" s="71">
        <f t="shared" si="0"/>
        <v>0.91304347826086951</v>
      </c>
      <c r="H18" s="62">
        <v>10</v>
      </c>
      <c r="I18" s="72">
        <f t="shared" si="1"/>
        <v>0.23809523809523808</v>
      </c>
      <c r="J18" s="39">
        <f t="shared" si="5"/>
        <v>32</v>
      </c>
      <c r="K18" s="72">
        <f t="shared" si="2"/>
        <v>0.76190476190476186</v>
      </c>
      <c r="L18" s="60">
        <v>42</v>
      </c>
      <c r="M18" s="62">
        <v>13</v>
      </c>
      <c r="N18" s="72">
        <f t="shared" si="3"/>
        <v>0.30952380952380953</v>
      </c>
      <c r="O18" s="39">
        <f t="shared" si="6"/>
        <v>29</v>
      </c>
      <c r="P18" s="72">
        <f t="shared" si="4"/>
        <v>0.69047619047619047</v>
      </c>
      <c r="Q18" s="60"/>
      <c r="R18" s="62"/>
      <c r="S18" s="72"/>
      <c r="T18" s="39"/>
      <c r="U18" s="73"/>
    </row>
    <row r="19" spans="1:23" s="30" customFormat="1" ht="18" x14ac:dyDescent="0.35">
      <c r="A19" s="19">
        <v>13</v>
      </c>
      <c r="B19" s="64" t="s">
        <v>87</v>
      </c>
      <c r="C19" s="59">
        <v>15</v>
      </c>
      <c r="D19" s="59"/>
      <c r="E19" s="60">
        <v>15</v>
      </c>
      <c r="F19" s="60">
        <f t="shared" si="7"/>
        <v>15</v>
      </c>
      <c r="G19" s="71">
        <f t="shared" ref="G19:G22" si="8">F19/E19</f>
        <v>1</v>
      </c>
      <c r="H19" s="62">
        <v>2</v>
      </c>
      <c r="I19" s="72">
        <f>H19/F19</f>
        <v>0.13333333333333333</v>
      </c>
      <c r="J19" s="39">
        <f t="shared" si="5"/>
        <v>13</v>
      </c>
      <c r="K19" s="72">
        <f>J19/F19</f>
        <v>0.8666666666666667</v>
      </c>
      <c r="L19" s="60">
        <v>15</v>
      </c>
      <c r="M19" s="62">
        <v>2</v>
      </c>
      <c r="N19" s="72">
        <f t="shared" ref="N19:N24" si="9">M19/L19</f>
        <v>0.13333333333333333</v>
      </c>
      <c r="O19" s="39">
        <f t="shared" si="6"/>
        <v>13</v>
      </c>
      <c r="P19" s="72">
        <f t="shared" ref="P19:P24" si="10">O19/L19</f>
        <v>0.8666666666666667</v>
      </c>
      <c r="Q19" s="60"/>
      <c r="R19" s="62"/>
      <c r="S19" s="72"/>
      <c r="T19" s="39"/>
      <c r="U19" s="73"/>
      <c r="V19" s="29"/>
      <c r="W19" s="29"/>
    </row>
    <row r="20" spans="1:23" s="29" customFormat="1" ht="18" x14ac:dyDescent="0.35">
      <c r="A20" s="19">
        <v>14</v>
      </c>
      <c r="B20" s="64" t="s">
        <v>88</v>
      </c>
      <c r="C20" s="59">
        <v>28</v>
      </c>
      <c r="D20" s="59"/>
      <c r="E20" s="60">
        <v>28</v>
      </c>
      <c r="F20" s="60">
        <f t="shared" si="7"/>
        <v>28</v>
      </c>
      <c r="G20" s="71">
        <f t="shared" si="8"/>
        <v>1</v>
      </c>
      <c r="H20" s="62">
        <v>3</v>
      </c>
      <c r="I20" s="72">
        <f t="shared" ref="I20:I22" si="11">H20/F20</f>
        <v>0.10714285714285714</v>
      </c>
      <c r="J20" s="39">
        <f t="shared" si="5"/>
        <v>25</v>
      </c>
      <c r="K20" s="72">
        <f t="shared" ref="K20:K22" si="12">J20/F20</f>
        <v>0.8928571428571429</v>
      </c>
      <c r="L20" s="60">
        <v>28</v>
      </c>
      <c r="M20" s="62">
        <v>5</v>
      </c>
      <c r="N20" s="72">
        <f t="shared" si="9"/>
        <v>0.17857142857142858</v>
      </c>
      <c r="O20" s="39">
        <f t="shared" si="6"/>
        <v>23</v>
      </c>
      <c r="P20" s="72">
        <f t="shared" si="10"/>
        <v>0.8214285714285714</v>
      </c>
      <c r="Q20" s="60"/>
      <c r="R20" s="62"/>
      <c r="S20" s="72"/>
      <c r="T20" s="39"/>
      <c r="U20" s="72"/>
    </row>
    <row r="21" spans="1:23" s="30" customFormat="1" ht="18" x14ac:dyDescent="0.35">
      <c r="A21" s="19">
        <v>15</v>
      </c>
      <c r="B21" s="64" t="s">
        <v>89</v>
      </c>
      <c r="C21" s="59">
        <v>17</v>
      </c>
      <c r="D21" s="59">
        <v>22</v>
      </c>
      <c r="E21" s="60">
        <v>39</v>
      </c>
      <c r="F21" s="60">
        <f t="shared" si="7"/>
        <v>33</v>
      </c>
      <c r="G21" s="71">
        <f t="shared" si="8"/>
        <v>0.84615384615384615</v>
      </c>
      <c r="H21" s="62">
        <v>4</v>
      </c>
      <c r="I21" s="72">
        <f t="shared" si="11"/>
        <v>0.12121212121212122</v>
      </c>
      <c r="J21" s="39">
        <f t="shared" si="5"/>
        <v>29</v>
      </c>
      <c r="K21" s="72">
        <f t="shared" si="12"/>
        <v>0.87878787878787878</v>
      </c>
      <c r="L21" s="60">
        <v>32</v>
      </c>
      <c r="M21" s="62">
        <v>4</v>
      </c>
      <c r="N21" s="72">
        <f t="shared" si="9"/>
        <v>0.125</v>
      </c>
      <c r="O21" s="39">
        <f t="shared" si="6"/>
        <v>28</v>
      </c>
      <c r="P21" s="72">
        <f t="shared" si="10"/>
        <v>0.875</v>
      </c>
      <c r="Q21" s="60">
        <v>1</v>
      </c>
      <c r="R21" s="62">
        <v>1</v>
      </c>
      <c r="S21" s="72">
        <f>R21/Q21</f>
        <v>1</v>
      </c>
      <c r="T21" s="39"/>
      <c r="U21" s="72"/>
      <c r="V21" s="29"/>
      <c r="W21" s="29"/>
    </row>
    <row r="22" spans="1:23" s="29" customFormat="1" ht="18" x14ac:dyDescent="0.35">
      <c r="A22" s="19">
        <v>16</v>
      </c>
      <c r="B22" s="64" t="s">
        <v>90</v>
      </c>
      <c r="C22" s="59">
        <v>19</v>
      </c>
      <c r="D22" s="59"/>
      <c r="E22" s="60">
        <v>19</v>
      </c>
      <c r="F22" s="60">
        <f t="shared" si="7"/>
        <v>17</v>
      </c>
      <c r="G22" s="71">
        <f t="shared" si="8"/>
        <v>0.89473684210526316</v>
      </c>
      <c r="H22" s="62">
        <v>0</v>
      </c>
      <c r="I22" s="72">
        <f t="shared" si="11"/>
        <v>0</v>
      </c>
      <c r="J22" s="39">
        <f t="shared" si="5"/>
        <v>17</v>
      </c>
      <c r="K22" s="72">
        <f t="shared" si="12"/>
        <v>1</v>
      </c>
      <c r="L22" s="60">
        <v>17</v>
      </c>
      <c r="M22" s="62">
        <v>1</v>
      </c>
      <c r="N22" s="72">
        <f t="shared" si="9"/>
        <v>5.8823529411764705E-2</v>
      </c>
      <c r="O22" s="39">
        <f t="shared" si="6"/>
        <v>16</v>
      </c>
      <c r="P22" s="72">
        <f t="shared" si="10"/>
        <v>0.94117647058823528</v>
      </c>
      <c r="Q22" s="60"/>
      <c r="R22" s="62"/>
      <c r="S22" s="72"/>
      <c r="T22" s="39"/>
      <c r="U22" s="72"/>
    </row>
    <row r="23" spans="1:23" s="29" customFormat="1" ht="18" x14ac:dyDescent="0.35">
      <c r="A23" s="19">
        <v>17</v>
      </c>
      <c r="B23" s="64" t="s">
        <v>91</v>
      </c>
      <c r="C23" s="59">
        <v>129</v>
      </c>
      <c r="D23" s="59"/>
      <c r="E23" s="60">
        <v>129</v>
      </c>
      <c r="F23" s="60">
        <f t="shared" ref="F23:F24" si="13">L23+Q23</f>
        <v>93</v>
      </c>
      <c r="G23" s="71">
        <f t="shared" ref="G23:G24" si="14">F23/E23</f>
        <v>0.72093023255813948</v>
      </c>
      <c r="H23" s="62">
        <v>34</v>
      </c>
      <c r="I23" s="72">
        <f t="shared" ref="I23:I24" si="15">H23/F23</f>
        <v>0.36559139784946237</v>
      </c>
      <c r="J23" s="39">
        <f t="shared" ref="J23:J24" si="16">F23-H23</f>
        <v>59</v>
      </c>
      <c r="K23" s="72">
        <f t="shared" ref="K23:K24" si="17">J23/F23</f>
        <v>0.63440860215053763</v>
      </c>
      <c r="L23" s="60">
        <v>88</v>
      </c>
      <c r="M23" s="62">
        <v>45</v>
      </c>
      <c r="N23" s="72">
        <f t="shared" ref="N23" si="18">M23/L23</f>
        <v>0.51136363636363635</v>
      </c>
      <c r="O23" s="39">
        <f t="shared" ref="O23" si="19">L23-M23</f>
        <v>43</v>
      </c>
      <c r="P23" s="72">
        <f t="shared" ref="P23" si="20">O23/L23</f>
        <v>0.48863636363636365</v>
      </c>
      <c r="Q23" s="60">
        <v>5</v>
      </c>
      <c r="R23" s="62"/>
      <c r="S23" s="61"/>
      <c r="T23" s="62">
        <v>5</v>
      </c>
      <c r="U23" s="61">
        <f>T23/Q23</f>
        <v>1</v>
      </c>
    </row>
    <row r="24" spans="1:23" s="30" customFormat="1" ht="18" x14ac:dyDescent="0.35">
      <c r="A24" s="19">
        <v>18</v>
      </c>
      <c r="B24" s="64" t="s">
        <v>94</v>
      </c>
      <c r="C24" s="59">
        <v>0</v>
      </c>
      <c r="D24" s="59">
        <v>8</v>
      </c>
      <c r="E24" s="60">
        <f>D24</f>
        <v>8</v>
      </c>
      <c r="F24" s="60">
        <f t="shared" si="13"/>
        <v>11</v>
      </c>
      <c r="G24" s="71">
        <f t="shared" si="14"/>
        <v>1.375</v>
      </c>
      <c r="H24" s="62">
        <v>0</v>
      </c>
      <c r="I24" s="72">
        <f t="shared" si="15"/>
        <v>0</v>
      </c>
      <c r="J24" s="39">
        <f t="shared" si="16"/>
        <v>11</v>
      </c>
      <c r="K24" s="72">
        <f t="shared" si="17"/>
        <v>1</v>
      </c>
      <c r="L24" s="60">
        <v>11</v>
      </c>
      <c r="M24" s="62">
        <v>5</v>
      </c>
      <c r="N24" s="72">
        <f t="shared" si="9"/>
        <v>0.45454545454545453</v>
      </c>
      <c r="O24" s="39">
        <f t="shared" si="6"/>
        <v>6</v>
      </c>
      <c r="P24" s="72">
        <f t="shared" si="10"/>
        <v>0.54545454545454541</v>
      </c>
      <c r="Q24" s="60"/>
      <c r="R24" s="62"/>
      <c r="S24" s="61"/>
      <c r="T24" s="62"/>
      <c r="U24" s="61"/>
      <c r="V24" s="29"/>
      <c r="W24" s="29"/>
    </row>
    <row r="25" spans="1:23" s="30" customFormat="1" ht="36.75" customHeight="1" x14ac:dyDescent="0.35">
      <c r="A25" s="97" t="s">
        <v>5</v>
      </c>
      <c r="B25" s="97"/>
      <c r="C25" s="31">
        <f>SUM(C7:C24)</f>
        <v>518</v>
      </c>
      <c r="D25" s="31">
        <f t="shared" ref="D25:T25" si="21">SUM(D7:D24)</f>
        <v>194</v>
      </c>
      <c r="E25" s="31">
        <f t="shared" si="21"/>
        <v>712</v>
      </c>
      <c r="F25" s="31">
        <f t="shared" si="21"/>
        <v>612</v>
      </c>
      <c r="G25" s="63">
        <f>F25/E25</f>
        <v>0.8595505617977528</v>
      </c>
      <c r="H25" s="31">
        <f t="shared" si="21"/>
        <v>102</v>
      </c>
      <c r="I25" s="63">
        <f>H25/F25</f>
        <v>0.16666666666666666</v>
      </c>
      <c r="J25" s="31">
        <f t="shared" si="21"/>
        <v>510</v>
      </c>
      <c r="K25" s="63">
        <f>J25/F25</f>
        <v>0.83333333333333337</v>
      </c>
      <c r="L25" s="31">
        <f t="shared" si="21"/>
        <v>625</v>
      </c>
      <c r="M25" s="31">
        <f t="shared" si="21"/>
        <v>138</v>
      </c>
      <c r="N25" s="63">
        <f>M25/L25</f>
        <v>0.2208</v>
      </c>
      <c r="O25" s="31">
        <f t="shared" si="21"/>
        <v>487</v>
      </c>
      <c r="P25" s="63">
        <f>O25/L25</f>
        <v>0.7792</v>
      </c>
      <c r="Q25" s="31">
        <f t="shared" si="21"/>
        <v>8</v>
      </c>
      <c r="R25" s="31">
        <f t="shared" si="21"/>
        <v>2</v>
      </c>
      <c r="S25" s="61">
        <f>R25/Q25</f>
        <v>0.25</v>
      </c>
      <c r="T25" s="31">
        <f t="shared" si="21"/>
        <v>6</v>
      </c>
      <c r="U25" s="63">
        <f>T25/Q25</f>
        <v>0.75</v>
      </c>
    </row>
    <row r="26" spans="1:23" s="29" customFormat="1" ht="36.75" customHeight="1" x14ac:dyDescent="0.35">
      <c r="A26" s="125" t="s">
        <v>70</v>
      </c>
      <c r="B26" s="125"/>
      <c r="C26" s="125"/>
      <c r="D26" s="125"/>
      <c r="E26" s="125"/>
      <c r="F26" s="125"/>
      <c r="G26" s="125"/>
      <c r="H26" s="125"/>
      <c r="I26" s="125"/>
      <c r="J26" s="125"/>
      <c r="K26" s="125"/>
      <c r="L26" s="125"/>
      <c r="M26" s="125"/>
      <c r="N26" s="125"/>
      <c r="O26" s="125"/>
      <c r="P26" s="125"/>
      <c r="Q26" s="125"/>
      <c r="R26" s="125"/>
      <c r="S26" s="125"/>
      <c r="T26" s="125"/>
      <c r="U26" s="125"/>
    </row>
    <row r="27" spans="1:23" s="8" customFormat="1" ht="42" customHeight="1" x14ac:dyDescent="0.3">
      <c r="A27" s="75" t="s">
        <v>71</v>
      </c>
      <c r="B27" s="75"/>
      <c r="C27" s="75"/>
      <c r="D27" s="75"/>
      <c r="E27" s="75"/>
      <c r="F27" s="75"/>
      <c r="G27" s="75"/>
      <c r="H27" s="75"/>
      <c r="I27" s="75"/>
      <c r="J27" s="75"/>
      <c r="K27" s="75"/>
      <c r="L27" s="75"/>
      <c r="M27" s="75"/>
      <c r="N27" s="75" t="s">
        <v>72</v>
      </c>
      <c r="O27" s="75"/>
      <c r="P27" s="75"/>
      <c r="Q27" s="75"/>
      <c r="R27" s="75"/>
      <c r="S27" s="75"/>
      <c r="T27" s="75"/>
      <c r="U27" s="75"/>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BẠCH LIÊN HOA</cp:lastModifiedBy>
  <cp:lastPrinted>2024-12-27T01:41:49Z</cp:lastPrinted>
  <dcterms:created xsi:type="dcterms:W3CDTF">2024-10-29T22:43:19Z</dcterms:created>
  <dcterms:modified xsi:type="dcterms:W3CDTF">2024-12-27T01:52:35Z</dcterms:modified>
</cp:coreProperties>
</file>